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20.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7.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pivotTables/pivotTable14.xml" ContentType="application/vnd.openxmlformats-officedocument.spreadsheetml.pivotTable+xml"/>
  <Override PartName="/xl/pivotTables/pivotTable15.xml" ContentType="application/vnd.openxmlformats-officedocument.spreadsheetml.pivotTable+xml"/>
  <Override PartName="/xl/pivotTables/pivotTable16.xml" ContentType="application/vnd.openxmlformats-officedocument.spreadsheetml.pivotTable+xml"/>
  <Override PartName="/xl/pivotTables/pivotTable17.xml" ContentType="application/vnd.openxmlformats-officedocument.spreadsheetml.pivotTable+xml"/>
  <Override PartName="/xl/pivotTables/pivotTable18.xml" ContentType="application/vnd.openxmlformats-officedocument.spreadsheetml.pivotTable+xml"/>
  <Override PartName="/xl/drawings/drawing2.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hidePivotFieldList="1"/>
  <mc:AlternateContent xmlns:mc="http://schemas.openxmlformats.org/markup-compatibility/2006">
    <mc:Choice Requires="x15">
      <x15ac:absPath xmlns:x15ac="http://schemas.microsoft.com/office/spreadsheetml/2010/11/ac" url="G:\iti_powerbi_matrial\excel\"/>
    </mc:Choice>
  </mc:AlternateContent>
  <xr:revisionPtr revIDLastSave="0" documentId="13_ncr:1_{B3E2DFBB-BC6C-4466-BCD7-9F3227E18CA5}" xr6:coauthVersionLast="47" xr6:coauthVersionMax="47" xr10:uidLastSave="{00000000-0000-0000-0000-000000000000}"/>
  <bookViews>
    <workbookView xWindow="-108" yWindow="-108" windowWidth="23256" windowHeight="12576" xr2:uid="{E468E437-E3A6-4F99-A12D-F77553683575}"/>
  </bookViews>
  <sheets>
    <sheet name="Dashboard" sheetId="3" r:id="rId1"/>
    <sheet name="pivottables" sheetId="2" r:id="rId2"/>
    <sheet name="Sheet1" sheetId="1" r:id="rId3"/>
  </sheets>
  <definedNames>
    <definedName name="_xlchart.v2.0" hidden="1">pivottables!$E$76:$E$86</definedName>
    <definedName name="_xlchart.v2.1" hidden="1">pivottables!$F$75</definedName>
    <definedName name="_xlchart.v2.2" hidden="1">pivottables!$F$76:$F$86</definedName>
    <definedName name="_xlchart.v2.3" hidden="1">pivottables!$E$76:$E$86</definedName>
    <definedName name="_xlchart.v2.4" hidden="1">pivottables!$F$75</definedName>
    <definedName name="_xlchart.v2.5" hidden="1">pivottables!$F$76:$F$86</definedName>
    <definedName name="Slicer_Color">#N/A</definedName>
    <definedName name="Slicer_DueDate__Year">#N/A</definedName>
    <definedName name="Slicer_Subcategory">#N/A</definedName>
    <definedName name="Timeline_OrderDate">#N/A</definedName>
  </definedNames>
  <calcPr calcId="191029"/>
  <pivotCaches>
    <pivotCache cacheId="2667" r:id="rId4"/>
    <pivotCache cacheId="2679" r:id="rId5"/>
    <pivotCache cacheId="2811" r:id="rId6"/>
    <pivotCache cacheId="2814" r:id="rId7"/>
    <pivotCache cacheId="2817" r:id="rId8"/>
    <pivotCache cacheId="2820" r:id="rId9"/>
    <pivotCache cacheId="2823" r:id="rId10"/>
    <pivotCache cacheId="2826" r:id="rId11"/>
    <pivotCache cacheId="2829" r:id="rId12"/>
    <pivotCache cacheId="2832" r:id="rId13"/>
    <pivotCache cacheId="2835" r:id="rId14"/>
    <pivotCache cacheId="2838" r:id="rId15"/>
    <pivotCache cacheId="2841" r:id="rId16"/>
    <pivotCache cacheId="2844" r:id="rId17"/>
    <pivotCache cacheId="2847" r:id="rId18"/>
    <pivotCache cacheId="2931" r:id="rId19"/>
    <pivotCache cacheId="2934" r:id="rId20"/>
    <pivotCache cacheId="2937" r:id="rId21"/>
  </pivotCaches>
  <extLst>
    <ext xmlns:x14="http://schemas.microsoft.com/office/spreadsheetml/2009/9/main" uri="{876F7934-8845-4945-9796-88D515C7AA90}">
      <x14:pivotCaches>
        <pivotCache cacheId="2504" r:id="rId22"/>
      </x14:pivotCaches>
    </ext>
    <ext xmlns:x14="http://schemas.microsoft.com/office/spreadsheetml/2009/9/main" uri="{BBE1A952-AA13-448e-AADC-164F8A28A991}">
      <x14:slicerCaches>
        <x14:slicerCache r:id="rId23"/>
        <x14:slicerCache r:id="rId24"/>
        <x14:slicerCache r:id="rId25"/>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2505" r:id="rId26"/>
      </x15:timelineCachePivotCaches>
    </ext>
    <ext xmlns:x15="http://schemas.microsoft.com/office/spreadsheetml/2010/11/main" uri="{D0CA8CA8-9F24-4464-BF8E-62219DCF47F9}">
      <x15:timelineCacheRefs>
        <x15:timelineCacheRef r:id="rId27"/>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 Order_1e9c4bad-ece0-429e-a140-ba22085f997b" name="Fact Order" connection="Query - Fact Order"/>
          <x15:modelTable id="DimProducts_91672687-b115-4a04-a362-5f4fd6fd9fac" name="DimProducts" connection="Query - DimProducts"/>
          <x15:modelTable id="DimTerritory_e35dcdc6-8ed6-4e4f-883c-8edd84b1130f" name="DimTerritory" connection="Query - DimTerritory"/>
        </x15:modelTables>
        <x15:modelRelationships>
          <x15:modelRelationship fromTable="Fact Order" fromColumn="ProductID" toTable="DimProducts" toColumn="ProductID"/>
          <x15:modelRelationship fromTable="Fact Order" fromColumn="TerritoryID" toTable="DimTerritory" toColumn="TerritoryID"/>
        </x15:modelRelationships>
        <x15:extLst>
          <ext xmlns:x16="http://schemas.microsoft.com/office/spreadsheetml/2014/11/main" uri="{9835A34E-60A6-4A7C-AAB8-D5F71C897F49}">
            <x16:modelTimeGroupings>
              <x16:modelTimeGrouping tableName="Fact Order" columnName="DueDate" columnId="DueDate">
                <x16:calculatedTimeColumn columnName="DueDate (Year)" columnId="DueDate (Year)" contentType="years" isSelected="1"/>
                <x16:calculatedTimeColumn columnName="DueDate (Quarter)" columnId="DueDate (Quarter)" contentType="quarters" isSelected="1"/>
                <x16:calculatedTimeColumn columnName="DueDate (Month Index)" columnId="DueDate (Month Index)" contentType="monthsindex" isSelected="1"/>
                <x16:calculatedTimeColumn columnName="DueDate (Month)" columnId="DueDate (Month)" contentType="months" isSelected="1"/>
              </x16:modelTimeGrouping>
              <x16:modelTimeGrouping tableName="Fact Order" columnName="OrderDate" columnId="OrderDate">
                <x16:calculatedTimeColumn columnName="OrderDate (Year)" columnId="OrderDate (Year)" contentType="years" isSelected="1"/>
                <x16:calculatedTimeColumn columnName="OrderDate (Quarter)" columnId="OrderDate (Quarter)" contentType="quarters" isSelected="1"/>
                <x16:calculatedTimeColumn columnName="OrderDate (Month Index)" columnId="OrderDate (Month Index)" contentType="monthsindex" isSelected="1"/>
                <x16:calculatedTimeColumn columnName="OrderDate (Month)" columnId="OrderDate (Month)" contentType="months" isSelected="1"/>
              </x16:modelTimeGrouping>
              <x16:modelTimeGrouping tableName="DimProducts" columnName="SellStartDate" columnId="SellStartDate">
                <x16:calculatedTimeColumn columnName="SellStartDate (Year)" columnId="SellStartDate (Year)" contentType="years" isSelected="1"/>
                <x16:calculatedTimeColumn columnName="SellStartDate (Quarter)" columnId="SellStartDate (Quarter)" contentType="quarters" isSelected="1"/>
                <x16:calculatedTimeColumn columnName="SellStartDate (Month Index)" columnId="SellStartDate (Month Index)" contentType="monthsindex" isSelected="1"/>
                <x16:calculatedTimeColumn columnName="SellStartDate (Month)" columnId="SellStartDate (Month)" contentType="months" isSelected="1"/>
              </x16:modelTimeGrouping>
              <x16:modelTimeGrouping tableName="DimProducts" columnName="SellEndDate" columnId="SellEndDate">
                <x16:calculatedTimeColumn columnName="SellEndDate (Year)" columnId="SellEndDate (Year)" contentType="years" isSelected="1"/>
                <x16:calculatedTimeColumn columnName="SellEndDate (Quarter)" columnId="SellEndDate (Quarter)" contentType="quarters" isSelected="1"/>
                <x16:calculatedTimeColumn columnName="SellEndDate (Month Index)" columnId="SellEndDate (Month Index)" contentType="monthsindex" isSelected="1"/>
                <x16:calculatedTimeColumn columnName="SellEndDate (Month)" columnId="SellEndDate (Month)" contentType="months" isSelected="1"/>
              </x16:modelTimeGrouping>
              <x16:modelTimeGrouping tableName="Fact Order" columnName="ModifiedDate.1" columnId="ModifiedDate1">
                <x16:calculatedTimeColumn columnName="ModifiedDate.1 (Month Index)" columnId="ModifiedDate 1 (Month Index)" contentType="monthsindex" isSelected="1"/>
                <x16:calculatedTimeColumn columnName="ModifiedDate.1 (Month)" columnId="ModifiedDate 1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E77" i="2" l="1"/>
  <c r="E78" i="2"/>
  <c r="E79" i="2"/>
  <c r="E80" i="2"/>
  <c r="E81" i="2"/>
  <c r="E82" i="2"/>
  <c r="E83" i="2"/>
  <c r="E84" i="2"/>
  <c r="E85" i="2"/>
  <c r="E86" i="2"/>
  <c r="E76" i="2"/>
  <c r="F76" i="2"/>
  <c r="F86" i="2"/>
  <c r="F85" i="2"/>
  <c r="F84" i="2"/>
  <c r="F83" i="2"/>
  <c r="F82" i="2"/>
  <c r="F81" i="2"/>
  <c r="F80" i="2"/>
  <c r="F79" i="2"/>
  <c r="F78" i="2"/>
  <c r="F77" i="2"/>
  <c r="I69" i="2"/>
  <c r="I68" i="2"/>
  <c r="I67" i="2"/>
  <c r="I66" i="2"/>
  <c r="I65" i="2"/>
  <c r="I64" i="2"/>
  <c r="I63" i="2"/>
  <c r="I62" i="2"/>
  <c r="I61" i="2"/>
  <c r="I60" i="2"/>
  <c r="I70" i="2"/>
  <c r="H61" i="2"/>
  <c r="H62" i="2"/>
  <c r="H63" i="2"/>
  <c r="H64" i="2"/>
  <c r="H65" i="2"/>
  <c r="H66" i="2"/>
  <c r="H67" i="2"/>
  <c r="H68" i="2"/>
  <c r="H69" i="2"/>
  <c r="H70" i="2"/>
  <c r="H60"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32FC024-86BC-4C3F-BC7B-6E113CF6178E}" keepAlive="1" name="Query - Category" description="Connection to the 'Category' query in the workbook." type="5" refreshedVersion="0" background="1">
    <dbPr connection="Provider=Microsoft.Mashup.OleDb.1;Data Source=$Workbook$;Location=Category;Extended Properties=&quot;&quot;" command="SELECT * FROM [Category]"/>
  </connection>
  <connection id="2" xr16:uid="{51DEE62F-433F-472E-B68F-77225BD7F37A}" name="Query - DimProducts" description="Connection to the 'DimProducts' query in the workbook." type="100" refreshedVersion="8" minRefreshableVersion="5">
    <extLst>
      <ext xmlns:x15="http://schemas.microsoft.com/office/spreadsheetml/2010/11/main" uri="{DE250136-89BD-433C-8126-D09CA5730AF9}">
        <x15:connection id="59350a25-107f-4773-9648-ae33d7aadf1c"/>
      </ext>
    </extLst>
  </connection>
  <connection id="3" xr16:uid="{E23A1D5E-0D73-4033-A743-EED20794BCF6}" name="Query - DimTerritory" description="Connection to the 'DimTerritory' query in the workbook." type="100" refreshedVersion="8" minRefreshableVersion="5">
    <extLst>
      <ext xmlns:x15="http://schemas.microsoft.com/office/spreadsheetml/2010/11/main" uri="{DE250136-89BD-433C-8126-D09CA5730AF9}">
        <x15:connection id="aae72b42-9221-40e8-b7bc-f955b8c4d505"/>
      </ext>
    </extLst>
  </connection>
  <connection id="4" xr16:uid="{3EB2B79D-90DC-4759-8738-31C7A95AED2F}" name="Query - Fact Order" description="Connection to the 'Fact Order' query in the workbook." type="100" refreshedVersion="8" minRefreshableVersion="5">
    <extLst>
      <ext xmlns:x15="http://schemas.microsoft.com/office/spreadsheetml/2010/11/main" uri="{DE250136-89BD-433C-8126-D09CA5730AF9}">
        <x15:connection id="02cc963c-6fd4-499f-af81-0d99a6870c2f"/>
      </ext>
    </extLst>
  </connection>
  <connection id="5" xr16:uid="{E8AD1303-B92F-4CF2-AA46-562404526B88}" keepAlive="1" name="Query - Product" description="Connection to the 'Product' query in the workbook." type="5" refreshedVersion="0" background="1">
    <dbPr connection="Provider=Microsoft.Mashup.OleDb.1;Data Source=$Workbook$;Location=Product;Extended Properties=" command="SELECT * FROM [Product]"/>
  </connection>
  <connection id="6" xr16:uid="{8B9C02C4-D9FE-4676-B2BE-AA74352E4A3D}" keepAlive="1" name="Query - Sales SalesOrderDetail" description="Connection to the 'Sales SalesOrderDetail' query in the workbook." type="5" refreshedVersion="0" background="1">
    <dbPr connection="Provider=Microsoft.Mashup.OleDb.1;Data Source=$Workbook$;Location=&quot;Sales SalesOrderDetail&quot;;Extended Properties=&quot;&quot;" command="SELECT * FROM [Sales SalesOrderDetail]"/>
  </connection>
  <connection id="7" xr16:uid="{6540B4CF-6612-48A1-B79F-5260E216F80F}" keepAlive="1" name="Query - Sales SalesOrderHeader" description="Connection to the 'Sales SalesOrderHeader' query in the workbook." type="5" refreshedVersion="0" background="1">
    <dbPr connection="Provider=Microsoft.Mashup.OleDb.1;Data Source=$Workbook$;Location=&quot;Sales SalesOrderHeader&quot;;Extended Properties=&quot;&quot;" command="SELECT * FROM [Sales SalesOrderHeader]"/>
  </connection>
  <connection id="8" xr16:uid="{11B1EAA2-7F2B-4F7B-A8DC-D99AD4A868E3}" keepAlive="1" name="Query - Subcategory" description="Connection to the 'Subcategory' query in the workbook." type="5" refreshedVersion="0" background="1">
    <dbPr connection="Provider=Microsoft.Mashup.OleDb.1;Data Source=$Workbook$;Location=Subcategory;Extended Properties=&quot;&quot;" command="SELECT * FROM [Subcategory]"/>
  </connection>
  <connection id="9" xr16:uid="{70CFEDD5-845F-4616-828F-C544E2452A70}"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<sst xmlns="http://schemas.openxmlformats.org/spreadsheetml/2006/main" count="112" uniqueCount="41">
  <si>
    <t>Row Labels</t>
  </si>
  <si>
    <t>Accessories</t>
  </si>
  <si>
    <t>Bikes</t>
  </si>
  <si>
    <t>Clothing</t>
  </si>
  <si>
    <t>Components</t>
  </si>
  <si>
    <t>Grand Total</t>
  </si>
  <si>
    <t>Sum of SalesOrderID</t>
  </si>
  <si>
    <t>(blank)</t>
  </si>
  <si>
    <t>total sales</t>
  </si>
  <si>
    <t>Fender Set - Mountain</t>
  </si>
  <si>
    <t>Mountain Tire Tube</t>
  </si>
  <si>
    <t>Patch Kit/8 Patches</t>
  </si>
  <si>
    <t>Road Tire Tube</t>
  </si>
  <si>
    <t>Sport-100 Helmet, Black</t>
  </si>
  <si>
    <t>Sport-100 Helmet, Blue</t>
  </si>
  <si>
    <t>Sport-100 Helmet, Red</t>
  </si>
  <si>
    <t>Water Bottle - 30 oz.</t>
  </si>
  <si>
    <t>AWC Logo Cap</t>
  </si>
  <si>
    <t>Long-Sleeve Logo Jersey, L</t>
  </si>
  <si>
    <t>Num SalesOrder</t>
  </si>
  <si>
    <t>total Sales</t>
  </si>
  <si>
    <t>Australia</t>
  </si>
  <si>
    <t>Canada</t>
  </si>
  <si>
    <t>Central</t>
  </si>
  <si>
    <t>France</t>
  </si>
  <si>
    <t>Germany</t>
  </si>
  <si>
    <t>Northeast</t>
  </si>
  <si>
    <t>Northwest</t>
  </si>
  <si>
    <t>Southeast</t>
  </si>
  <si>
    <t>Southwest</t>
  </si>
  <si>
    <t>United Kingdom</t>
  </si>
  <si>
    <t>kkkkk</t>
  </si>
  <si>
    <t>Total Sales</t>
  </si>
  <si>
    <t>Count of Product</t>
  </si>
  <si>
    <t>Count of SalesOrderNumber</t>
  </si>
  <si>
    <t>Count of Subcategory</t>
  </si>
  <si>
    <t>Count of SalesOrderID</t>
  </si>
  <si>
    <t>Average of Weight</t>
  </si>
  <si>
    <t>Products</t>
  </si>
  <si>
    <t>Sum of TaxAmt</t>
  </si>
  <si>
    <t>Count of CreditCardApprovalCode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</si>
</sst>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
    <numFmt numFmtId="165" formatCode="\$#,##0.00;\(\$#,##0.00\);\$#,##0.00"/>
  </numFmts>
  <fonts count="1" x14ac:knownFonts="1">
    <font>
      <sz val="11"/>
      <color theme="1"/>
      <name val="Trebuchet MS"/>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8">
    <xf numFmtId="0" fontId="0" fillId="0" borderId="0" xfId="0"/>
    <xf numFmtId="0" fontId="0" fillId="0" borderId="0" xfId="0" pivotButton="1"/>
    <xf numFmtId="0" fontId="0" fillId="0" borderId="0" xfId="0" applyAlignment="1">
      <alignment horizontal="left"/>
    </xf>
    <xf numFmtId="164" fontId="0" fillId="0" borderId="0" xfId="0" applyNumberFormat="1"/>
    <xf numFmtId="3" fontId="0" fillId="0" borderId="0" xfId="0" applyNumberFormat="1"/>
    <xf numFmtId="0" fontId="0" fillId="0" borderId="0" xfId="0" applyNumberFormat="1"/>
    <xf numFmtId="165" fontId="0" fillId="0" borderId="0" xfId="0" applyNumberFormat="1"/>
    <xf numFmtId="9" fontId="0" fillId="0" borderId="0" xfId="0" applyNumberFormat="1"/>
  </cellXfs>
  <cellStyles count="1">
    <cellStyle name="Normal" xfId="0" builtinId="0"/>
  </cellStyles>
  <dxfs count="10">
    <dxf>
      <numFmt numFmtId="3" formatCode="#,##0"/>
    </dxf>
    <dxf>
      <numFmt numFmtId="3" formatCode="#,##0"/>
    </dxf>
    <dxf>
      <numFmt numFmtId="164" formatCode="&quot;$&quot;#,##0"/>
    </dxf>
    <dxf>
      <numFmt numFmtId="3" formatCode="#,##0"/>
    </dxf>
    <dxf>
      <numFmt numFmtId="3" formatCode="#,##0"/>
    </dxf>
    <dxf>
      <numFmt numFmtId="3" formatCode="#,##0"/>
    </dxf>
    <dxf>
      <numFmt numFmtId="3" formatCode="#,##0"/>
    </dxf>
    <dxf>
      <numFmt numFmtId="3" formatCode="#,##0"/>
    </dxf>
    <dxf>
      <numFmt numFmtId="164" formatCode="&quot;$&quot;#,##0"/>
    </dxf>
    <dxf>
      <numFmt numFmtId="164" formatCode="&quot;$&quot;#,##0"/>
    </dxf>
  </dxfs>
  <tableStyles count="0" defaultTableStyle="TableStyleMedium2" defaultPivotStyle="PivotStyleLight16"/>
  <colors>
    <mruColors>
      <color rgb="FFBBD15B"/>
      <color rgb="FFDDEBF7"/>
      <color rgb="FFD0E3F4"/>
      <color rgb="FFB7D4E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10.xml"/><Relationship Id="rId18" Type="http://schemas.openxmlformats.org/officeDocument/2006/relationships/pivotCacheDefinition" Target="pivotCache/pivotCacheDefinition15.xml"/><Relationship Id="rId26" Type="http://schemas.openxmlformats.org/officeDocument/2006/relationships/pivotCacheDefinition" Target="pivotCache/pivotCacheDefinition20.xml"/><Relationship Id="rId39" Type="http://schemas.openxmlformats.org/officeDocument/2006/relationships/customXml" Target="../customXml/item6.xml"/><Relationship Id="rId21" Type="http://schemas.openxmlformats.org/officeDocument/2006/relationships/pivotCacheDefinition" Target="pivotCache/pivotCacheDefinition18.xml"/><Relationship Id="rId34" Type="http://schemas.openxmlformats.org/officeDocument/2006/relationships/customXml" Target="../customXml/item1.xml"/><Relationship Id="rId42" Type="http://schemas.openxmlformats.org/officeDocument/2006/relationships/customXml" Target="../customXml/item9.xml"/><Relationship Id="rId47" Type="http://schemas.openxmlformats.org/officeDocument/2006/relationships/customXml" Target="../customXml/item14.xml"/><Relationship Id="rId50" Type="http://schemas.openxmlformats.org/officeDocument/2006/relationships/customXml" Target="../customXml/item17.xml"/><Relationship Id="rId7" Type="http://schemas.openxmlformats.org/officeDocument/2006/relationships/pivotCacheDefinition" Target="pivotCache/pivotCacheDefinition4.xml"/><Relationship Id="rId2" Type="http://schemas.openxmlformats.org/officeDocument/2006/relationships/worksheet" Target="worksheets/sheet2.xml"/><Relationship Id="rId16" Type="http://schemas.openxmlformats.org/officeDocument/2006/relationships/pivotCacheDefinition" Target="pivotCache/pivotCacheDefinition13.xml"/><Relationship Id="rId29" Type="http://schemas.openxmlformats.org/officeDocument/2006/relationships/connections" Target="connections.xml"/><Relationship Id="rId11" Type="http://schemas.openxmlformats.org/officeDocument/2006/relationships/pivotCacheDefinition" Target="pivotCache/pivotCacheDefinition8.xml"/><Relationship Id="rId24" Type="http://schemas.microsoft.com/office/2007/relationships/slicerCache" Target="slicerCaches/slicerCache2.xml"/><Relationship Id="rId32" Type="http://schemas.openxmlformats.org/officeDocument/2006/relationships/powerPivotData" Target="model/item.data"/><Relationship Id="rId37" Type="http://schemas.openxmlformats.org/officeDocument/2006/relationships/customXml" Target="../customXml/item4.xml"/><Relationship Id="rId40" Type="http://schemas.openxmlformats.org/officeDocument/2006/relationships/customXml" Target="../customXml/item7.xml"/><Relationship Id="rId45" Type="http://schemas.openxmlformats.org/officeDocument/2006/relationships/customXml" Target="../customXml/item12.xml"/><Relationship Id="rId5" Type="http://schemas.openxmlformats.org/officeDocument/2006/relationships/pivotCacheDefinition" Target="pivotCache/pivotCacheDefinition2.xml"/><Relationship Id="rId15" Type="http://schemas.openxmlformats.org/officeDocument/2006/relationships/pivotCacheDefinition" Target="pivotCache/pivotCacheDefinition12.xml"/><Relationship Id="rId23" Type="http://schemas.microsoft.com/office/2007/relationships/slicerCache" Target="slicerCaches/slicerCache1.xml"/><Relationship Id="rId28" Type="http://schemas.openxmlformats.org/officeDocument/2006/relationships/theme" Target="theme/theme1.xml"/><Relationship Id="rId36" Type="http://schemas.openxmlformats.org/officeDocument/2006/relationships/customXml" Target="../customXml/item3.xml"/><Relationship Id="rId49" Type="http://schemas.openxmlformats.org/officeDocument/2006/relationships/customXml" Target="../customXml/item16.xml"/><Relationship Id="rId10" Type="http://schemas.openxmlformats.org/officeDocument/2006/relationships/pivotCacheDefinition" Target="pivotCache/pivotCacheDefinition7.xml"/><Relationship Id="rId19" Type="http://schemas.openxmlformats.org/officeDocument/2006/relationships/pivotCacheDefinition" Target="pivotCache/pivotCacheDefinition16.xml"/><Relationship Id="rId31" Type="http://schemas.openxmlformats.org/officeDocument/2006/relationships/sharedStrings" Target="sharedStrings.xml"/><Relationship Id="rId44" Type="http://schemas.openxmlformats.org/officeDocument/2006/relationships/customXml" Target="../customXml/item11.xml"/><Relationship Id="rId52" Type="http://schemas.openxmlformats.org/officeDocument/2006/relationships/customXml" Target="../customXml/item19.xml"/><Relationship Id="rId4" Type="http://schemas.openxmlformats.org/officeDocument/2006/relationships/pivotCacheDefinition" Target="pivotCache/pivotCacheDefinition1.xml"/><Relationship Id="rId9" Type="http://schemas.openxmlformats.org/officeDocument/2006/relationships/pivotCacheDefinition" Target="pivotCache/pivotCacheDefinition6.xml"/><Relationship Id="rId14" Type="http://schemas.openxmlformats.org/officeDocument/2006/relationships/pivotCacheDefinition" Target="pivotCache/pivotCacheDefinition11.xml"/><Relationship Id="rId22" Type="http://schemas.openxmlformats.org/officeDocument/2006/relationships/pivotCacheDefinition" Target="pivotCache/pivotCacheDefinition19.xml"/><Relationship Id="rId27" Type="http://schemas.microsoft.com/office/2011/relationships/timelineCache" Target="timelineCaches/timelineCache1.xml"/><Relationship Id="rId30" Type="http://schemas.openxmlformats.org/officeDocument/2006/relationships/styles" Target="styles.xml"/><Relationship Id="rId35" Type="http://schemas.openxmlformats.org/officeDocument/2006/relationships/customXml" Target="../customXml/item2.xml"/><Relationship Id="rId43" Type="http://schemas.openxmlformats.org/officeDocument/2006/relationships/customXml" Target="../customXml/item10.xml"/><Relationship Id="rId48" Type="http://schemas.openxmlformats.org/officeDocument/2006/relationships/customXml" Target="../customXml/item15.xml"/><Relationship Id="rId8" Type="http://schemas.openxmlformats.org/officeDocument/2006/relationships/pivotCacheDefinition" Target="pivotCache/pivotCacheDefinition5.xml"/><Relationship Id="rId51" Type="http://schemas.openxmlformats.org/officeDocument/2006/relationships/customXml" Target="../customXml/item18.xml"/><Relationship Id="rId3" Type="http://schemas.openxmlformats.org/officeDocument/2006/relationships/worksheet" Target="worksheets/sheet3.xml"/><Relationship Id="rId12" Type="http://schemas.openxmlformats.org/officeDocument/2006/relationships/pivotCacheDefinition" Target="pivotCache/pivotCacheDefinition9.xml"/><Relationship Id="rId17" Type="http://schemas.openxmlformats.org/officeDocument/2006/relationships/pivotCacheDefinition" Target="pivotCache/pivotCacheDefinition14.xml"/><Relationship Id="rId25" Type="http://schemas.microsoft.com/office/2007/relationships/slicerCache" Target="slicerCaches/slicerCache3.xml"/><Relationship Id="rId33" Type="http://schemas.openxmlformats.org/officeDocument/2006/relationships/calcChain" Target="calcChain.xml"/><Relationship Id="rId38" Type="http://schemas.openxmlformats.org/officeDocument/2006/relationships/customXml" Target="../customXml/item5.xml"/><Relationship Id="rId46" Type="http://schemas.openxmlformats.org/officeDocument/2006/relationships/customXml" Target="../customXml/item13.xml"/><Relationship Id="rId20" Type="http://schemas.openxmlformats.org/officeDocument/2006/relationships/pivotCacheDefinition" Target="pivotCache/pivotCacheDefinition17.xml"/><Relationship Id="rId41" Type="http://schemas.openxmlformats.org/officeDocument/2006/relationships/customXml" Target="../customXml/item8.xml"/><Relationship Id="rId1" Type="http://schemas.openxmlformats.org/officeDocument/2006/relationships/worksheet" Target="worksheets/sheet1.xml"/><Relationship Id="rId6" Type="http://schemas.openxmlformats.org/officeDocument/2006/relationships/pivotCacheDefinition" Target="pivotCache/pivotCacheDefinition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[tasks of sales for dashboards.xlsx]pivottables!total credit card approval</c:name>
    <c:fmtId val="3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Credit Card Approval</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pivottables!$O$44</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E122-4C42-A4BF-D66193595708}"/>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E122-4C42-A4BF-D66193595708}"/>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E122-4C42-A4BF-D66193595708}"/>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E122-4C42-A4BF-D66193595708}"/>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pivottables!$N$45:$N$49</c:f>
              <c:strCache>
                <c:ptCount val="4"/>
                <c:pt idx="0">
                  <c:v>Accessories</c:v>
                </c:pt>
                <c:pt idx="1">
                  <c:v>Bikes</c:v>
                </c:pt>
                <c:pt idx="2">
                  <c:v>Clothing</c:v>
                </c:pt>
                <c:pt idx="3">
                  <c:v>Components</c:v>
                </c:pt>
              </c:strCache>
            </c:strRef>
          </c:cat>
          <c:val>
            <c:numRef>
              <c:f>pivottables!$O$45:$O$49</c:f>
              <c:numCache>
                <c:formatCode>General</c:formatCode>
                <c:ptCount val="4"/>
                <c:pt idx="0">
                  <c:v>13352</c:v>
                </c:pt>
                <c:pt idx="1">
                  <c:v>11272</c:v>
                </c:pt>
                <c:pt idx="2">
                  <c:v>7169</c:v>
                </c:pt>
                <c:pt idx="3">
                  <c:v>7589</c:v>
                </c:pt>
              </c:numCache>
            </c:numRef>
          </c:val>
          <c:extLst>
            <c:ext xmlns:c16="http://schemas.microsoft.com/office/drawing/2014/chart" uri="{C3380CC4-5D6E-409C-BE32-E72D297353CC}">
              <c16:uniqueId val="{00000008-E122-4C42-A4BF-D66193595708}"/>
            </c:ext>
          </c:extLst>
        </c:ser>
        <c:dLbls>
          <c:dLblPos val="outEnd"/>
          <c:showLegendKey val="0"/>
          <c:showVal val="1"/>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[tasks of sales for dashboards.xlsx]pivottables!num of products per category</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Nums of  products</a:t>
            </a:r>
            <a:r>
              <a:rPr lang="en-US" baseline="0"/>
              <a:t> per category</a:t>
            </a:r>
          </a:p>
          <a:p>
            <a:pPr>
              <a:defRPr/>
            </a:pPr>
            <a:endParaRPr lang="en-US"/>
          </a:p>
          <a:p>
            <a:pPr>
              <a:defRPr/>
            </a:pPr>
            <a:endParaRPr lang="en-US"/>
          </a:p>
        </c:rich>
      </c:tx>
      <c:layout>
        <c:manualLayout>
          <c:xMode val="edge"/>
          <c:yMode val="edge"/>
          <c:x val="0.18931969441319835"/>
          <c:y val="6.047714184980607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pivotFmt>
    </c:pivotFmts>
    <c:plotArea>
      <c:layout/>
      <c:barChart>
        <c:barDir val="bar"/>
        <c:grouping val="clustered"/>
        <c:varyColors val="0"/>
        <c:ser>
          <c:idx val="0"/>
          <c:order val="0"/>
          <c:tx>
            <c:strRef>
              <c:f>pivottables!$F$38</c:f>
              <c:strCache>
                <c:ptCount val="1"/>
                <c:pt idx="0">
                  <c:v>Total</c:v>
                </c:pt>
              </c:strCache>
            </c:strRef>
          </c:tx>
          <c:spPr>
            <a:solidFill>
              <a:schemeClr val="accent1"/>
            </a:solidFill>
            <a:ln>
              <a:noFill/>
            </a:ln>
            <a:effectLst/>
          </c:spPr>
          <c:invertIfNegative val="0"/>
          <c:cat>
            <c:strRef>
              <c:f>pivottables!$E$39:$E$44</c:f>
              <c:strCache>
                <c:ptCount val="5"/>
                <c:pt idx="0">
                  <c:v>(blank)</c:v>
                </c:pt>
                <c:pt idx="1">
                  <c:v>Accessories</c:v>
                </c:pt>
                <c:pt idx="2">
                  <c:v>Bikes</c:v>
                </c:pt>
                <c:pt idx="3">
                  <c:v>Clothing</c:v>
                </c:pt>
                <c:pt idx="4">
                  <c:v>Components</c:v>
                </c:pt>
              </c:strCache>
            </c:strRef>
          </c:cat>
          <c:val>
            <c:numRef>
              <c:f>pivottables!$F$39:$F$44</c:f>
              <c:numCache>
                <c:formatCode>General</c:formatCode>
                <c:ptCount val="5"/>
                <c:pt idx="0">
                  <c:v>209</c:v>
                </c:pt>
                <c:pt idx="1">
                  <c:v>29</c:v>
                </c:pt>
                <c:pt idx="2">
                  <c:v>97</c:v>
                </c:pt>
                <c:pt idx="3">
                  <c:v>35</c:v>
                </c:pt>
                <c:pt idx="4">
                  <c:v>134</c:v>
                </c:pt>
              </c:numCache>
            </c:numRef>
          </c:val>
          <c:extLst>
            <c:ext xmlns:c16="http://schemas.microsoft.com/office/drawing/2014/chart" uri="{C3380CC4-5D6E-409C-BE32-E72D297353CC}">
              <c16:uniqueId val="{00000000-62AE-4634-81D6-DAE4BF51AD02}"/>
            </c:ext>
          </c:extLst>
        </c:ser>
        <c:dLbls>
          <c:showLegendKey val="0"/>
          <c:showVal val="0"/>
          <c:showCatName val="0"/>
          <c:showSerName val="0"/>
          <c:showPercent val="0"/>
          <c:showBubbleSize val="0"/>
        </c:dLbls>
        <c:gapWidth val="182"/>
        <c:axId val="1077068879"/>
        <c:axId val="1077068399"/>
      </c:barChart>
      <c:catAx>
        <c:axId val="107706887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7068399"/>
        <c:crosses val="autoZero"/>
        <c:auto val="1"/>
        <c:lblAlgn val="ctr"/>
        <c:lblOffset val="100"/>
        <c:noMultiLvlLbl val="0"/>
      </c:catAx>
      <c:valAx>
        <c:axId val="1077068399"/>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0770688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[tasks of sales for dashboards.xlsx]pivottables!total sales per territory</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sales </a:t>
            </a:r>
            <a:r>
              <a:rPr lang="en-US" baseline="0"/>
              <a:t> per Territory</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18"/>
        <c:spPr>
          <a:ln w="28575" cap="rnd">
            <a:solidFill>
              <a:schemeClr val="accent1"/>
            </a:solidFill>
            <a:round/>
          </a:ln>
          <a:effectLst/>
        </c:spPr>
        <c:marker>
          <c:symbol val="none"/>
        </c:marker>
        <c:dLbl>
          <c:idx val="0"/>
          <c:layout>
            <c:manualLayout>
              <c:x val="-0.10002227988008945"/>
              <c:y val="-1.1485964376722698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r"/>
          <c:showLegendKey val="0"/>
          <c:showVal val="1"/>
          <c:showCatName val="0"/>
          <c:showSerName val="0"/>
          <c:showPercent val="0"/>
          <c:showBubbleSize val="0"/>
          <c:extLst>
            <c:ext xmlns:c15="http://schemas.microsoft.com/office/drawing/2012/chart" uri="{CE6537A1-D6FC-4f65-9D91-7224C49458BB}"/>
          </c:extLst>
        </c:dLbl>
      </c:pivotFmt>
      <c:pivotFmt>
        <c:idx val="19"/>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
        <c:idx val="2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6663884756340941"/>
          <c:y val="0.12072192513368984"/>
          <c:w val="0.66770524652160412"/>
          <c:h val="0.53744789254284386"/>
        </c:manualLayout>
      </c:layout>
      <c:lineChart>
        <c:grouping val="standard"/>
        <c:varyColors val="0"/>
        <c:ser>
          <c:idx val="0"/>
          <c:order val="0"/>
          <c:tx>
            <c:strRef>
              <c:f>pivottables!$C$45</c:f>
              <c:strCache>
                <c:ptCount val="1"/>
                <c:pt idx="0">
                  <c:v>Total</c:v>
                </c:pt>
              </c:strCache>
            </c:strRef>
          </c:tx>
          <c:spPr>
            <a:ln w="28575" cap="rnd">
              <a:solidFill>
                <a:schemeClr val="accent1"/>
              </a:solidFill>
              <a:round/>
            </a:ln>
            <a:effectLst/>
          </c:spPr>
          <c:marker>
            <c:symbol val="none"/>
          </c:marker>
          <c:dLbls>
            <c:dLbl>
              <c:idx val="1"/>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7572-4359-ACC0-22C830F6D53C}"/>
                </c:ext>
              </c:extLst>
            </c:dLbl>
            <c:dLbl>
              <c:idx val="3"/>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572-4359-ACC0-22C830F6D53C}"/>
                </c:ext>
              </c:extLst>
            </c:dLbl>
            <c:dLbl>
              <c:idx val="6"/>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572-4359-ACC0-22C830F6D53C}"/>
                </c:ext>
              </c:extLst>
            </c:dLbl>
            <c:dLbl>
              <c:idx val="7"/>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7572-4359-ACC0-22C830F6D53C}"/>
                </c:ext>
              </c:extLst>
            </c:dLbl>
            <c:dLbl>
              <c:idx val="8"/>
              <c:layout>
                <c:manualLayout>
                  <c:x val="-0.10002227988008945"/>
                  <c:y val="-1.1485964376722698E-2"/>
                </c:manualLayout>
              </c:layout>
              <c:dLblPos val="r"/>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7572-4359-ACC0-22C830F6D53C}"/>
                </c:ext>
              </c:extLst>
            </c:dLbl>
            <c:dLbl>
              <c:idx val="9"/>
              <c:dLblPos val="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7572-4359-ACC0-22C830F6D53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t"/>
            <c:showLegendKey val="0"/>
            <c:showVal val="0"/>
            <c:showCatName val="0"/>
            <c:showSerName val="0"/>
            <c:showPercent val="0"/>
            <c:showBubbleSize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pivottables!$B$46:$B$56</c:f>
              <c:strCache>
                <c:ptCount val="10"/>
                <c:pt idx="0">
                  <c:v>Australia</c:v>
                </c:pt>
                <c:pt idx="1">
                  <c:v>Canada</c:v>
                </c:pt>
                <c:pt idx="2">
                  <c:v>Central</c:v>
                </c:pt>
                <c:pt idx="3">
                  <c:v>France</c:v>
                </c:pt>
                <c:pt idx="4">
                  <c:v>Germany</c:v>
                </c:pt>
                <c:pt idx="5">
                  <c:v>Northeast</c:v>
                </c:pt>
                <c:pt idx="6">
                  <c:v>Northwest</c:v>
                </c:pt>
                <c:pt idx="7">
                  <c:v>Southeast</c:v>
                </c:pt>
                <c:pt idx="8">
                  <c:v>Southwest</c:v>
                </c:pt>
                <c:pt idx="9">
                  <c:v>United Kingdom</c:v>
                </c:pt>
              </c:strCache>
            </c:strRef>
          </c:cat>
          <c:val>
            <c:numRef>
              <c:f>pivottables!$C$46:$C$56</c:f>
              <c:numCache>
                <c:formatCode>"$"#,##0</c:formatCode>
                <c:ptCount val="10"/>
                <c:pt idx="0">
                  <c:v>280100149</c:v>
                </c:pt>
                <c:pt idx="1">
                  <c:v>336430175</c:v>
                </c:pt>
                <c:pt idx="2">
                  <c:v>103132181</c:v>
                </c:pt>
                <c:pt idx="3">
                  <c:v>177289451</c:v>
                </c:pt>
                <c:pt idx="4">
                  <c:v>150670724</c:v>
                </c:pt>
                <c:pt idx="5">
                  <c:v>94891397</c:v>
                </c:pt>
                <c:pt idx="6">
                  <c:v>298700545</c:v>
                </c:pt>
                <c:pt idx="7">
                  <c:v>96426584</c:v>
                </c:pt>
                <c:pt idx="8">
                  <c:v>440399799</c:v>
                </c:pt>
                <c:pt idx="9">
                  <c:v>205887789</c:v>
                </c:pt>
              </c:numCache>
            </c:numRef>
          </c:val>
          <c:smooth val="0"/>
          <c:extLst>
            <c:ext xmlns:c16="http://schemas.microsoft.com/office/drawing/2014/chart" uri="{C3380CC4-5D6E-409C-BE32-E72D297353CC}">
              <c16:uniqueId val="{00000001-7572-4359-ACC0-22C830F6D53C}"/>
            </c:ext>
          </c:extLst>
        </c:ser>
        <c:dLbls>
          <c:dLblPos val="t"/>
          <c:showLegendKey val="0"/>
          <c:showVal val="0"/>
          <c:showCatName val="0"/>
          <c:showSerName val="0"/>
          <c:showPercent val="0"/>
          <c:showBubbleSize val="0"/>
        </c:dLbls>
        <c:smooth val="0"/>
        <c:axId val="341766112"/>
        <c:axId val="341767072"/>
      </c:lineChart>
      <c:catAx>
        <c:axId val="34176611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1767072"/>
        <c:crosses val="autoZero"/>
        <c:auto val="1"/>
        <c:lblAlgn val="ctr"/>
        <c:lblOffset val="100"/>
        <c:noMultiLvlLbl val="0"/>
      </c:catAx>
      <c:valAx>
        <c:axId val="341767072"/>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4176611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[tasks of sales for dashboards.xlsx]pivottables!num of sales order per category</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Nums</a:t>
            </a:r>
            <a:r>
              <a:rPr lang="en-US" baseline="0"/>
              <a:t> of sales order</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pivottables!$C$16</c:f>
              <c:strCache>
                <c:ptCount val="1"/>
                <c:pt idx="0">
                  <c:v>Total</c:v>
                </c:pt>
              </c:strCache>
            </c:strRef>
          </c:tx>
          <c:spPr>
            <a:solidFill>
              <a:schemeClr val="accent1"/>
            </a:solidFill>
            <a:ln>
              <a:noFill/>
            </a:ln>
            <a:effectLst/>
          </c:spPr>
          <c:invertIfNegative val="0"/>
          <c:cat>
            <c:strRef>
              <c:f>pivottables!$B$17:$B$21</c:f>
              <c:strCache>
                <c:ptCount val="4"/>
                <c:pt idx="0">
                  <c:v>Accessories</c:v>
                </c:pt>
                <c:pt idx="1">
                  <c:v>Bikes</c:v>
                </c:pt>
                <c:pt idx="2">
                  <c:v>Clothing</c:v>
                </c:pt>
                <c:pt idx="3">
                  <c:v>Components</c:v>
                </c:pt>
              </c:strCache>
            </c:strRef>
          </c:cat>
          <c:val>
            <c:numRef>
              <c:f>pivottables!$C$17:$C$21</c:f>
              <c:numCache>
                <c:formatCode>#,##0</c:formatCode>
                <c:ptCount val="4"/>
                <c:pt idx="0">
                  <c:v>6398</c:v>
                </c:pt>
                <c:pt idx="1">
                  <c:v>4853</c:v>
                </c:pt>
                <c:pt idx="2">
                  <c:v>3092</c:v>
                </c:pt>
                <c:pt idx="3">
                  <c:v>916</c:v>
                </c:pt>
              </c:numCache>
            </c:numRef>
          </c:val>
          <c:extLst>
            <c:ext xmlns:c16="http://schemas.microsoft.com/office/drawing/2014/chart" uri="{C3380CC4-5D6E-409C-BE32-E72D297353CC}">
              <c16:uniqueId val="{00000001-4530-4242-964A-E0DA1CAEE00E}"/>
            </c:ext>
          </c:extLst>
        </c:ser>
        <c:dLbls>
          <c:showLegendKey val="0"/>
          <c:showVal val="0"/>
          <c:showCatName val="0"/>
          <c:showSerName val="0"/>
          <c:showPercent val="0"/>
          <c:showBubbleSize val="0"/>
        </c:dLbls>
        <c:gapWidth val="219"/>
        <c:axId val="970947008"/>
        <c:axId val="970948448"/>
      </c:barChart>
      <c:catAx>
        <c:axId val="9709470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0948448"/>
        <c:crosses val="autoZero"/>
        <c:auto val="1"/>
        <c:lblAlgn val="ctr"/>
        <c:lblOffset val="100"/>
        <c:noMultiLvlLbl val="0"/>
      </c:catAx>
      <c:valAx>
        <c:axId val="97094844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094700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[tasks of sales for dashboards.xlsx]pivottables!PivotTable1</c:name>
    <c:fmtId val="1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subcategory per category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layout>
            <c:manualLayout>
              <c:x val="-4.2089862659049744E-2"/>
              <c:y val="9.227403787639709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s>
    <c:plotArea>
      <c:layout/>
      <c:pieChart>
        <c:varyColors val="1"/>
        <c:ser>
          <c:idx val="0"/>
          <c:order val="0"/>
          <c:tx>
            <c:strRef>
              <c:f>pivottables!$G$47</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BCA-4776-9C48-C61E3EBB899D}"/>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BCA-4776-9C48-C61E3EBB899D}"/>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BCA-4776-9C48-C61E3EBB899D}"/>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BCA-4776-9C48-C61E3EBB899D}"/>
              </c:ext>
            </c:extLst>
          </c:dPt>
          <c:dLbls>
            <c:dLbl>
              <c:idx val="0"/>
              <c:layout>
                <c:manualLayout>
                  <c:x val="-4.2089862659049744E-2"/>
                  <c:y val="9.2274037876397097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2BCA-4776-9C48-C61E3EBB899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pivottables!$F$48:$F$52</c:f>
              <c:strCache>
                <c:ptCount val="4"/>
                <c:pt idx="0">
                  <c:v>Accessories</c:v>
                </c:pt>
                <c:pt idx="1">
                  <c:v>Bikes</c:v>
                </c:pt>
                <c:pt idx="2">
                  <c:v>Clothing</c:v>
                </c:pt>
                <c:pt idx="3">
                  <c:v>Components</c:v>
                </c:pt>
              </c:strCache>
            </c:strRef>
          </c:cat>
          <c:val>
            <c:numRef>
              <c:f>pivottables!$G$48:$G$52</c:f>
              <c:numCache>
                <c:formatCode>General</c:formatCode>
                <c:ptCount val="4"/>
                <c:pt idx="0">
                  <c:v>29</c:v>
                </c:pt>
                <c:pt idx="1">
                  <c:v>97</c:v>
                </c:pt>
                <c:pt idx="2">
                  <c:v>35</c:v>
                </c:pt>
                <c:pt idx="3">
                  <c:v>134</c:v>
                </c:pt>
              </c:numCache>
            </c:numRef>
          </c:val>
          <c:extLst>
            <c:ext xmlns:c16="http://schemas.microsoft.com/office/drawing/2014/chart" uri="{C3380CC4-5D6E-409C-BE32-E72D297353CC}">
              <c16:uniqueId val="{00000008-2BCA-4776-9C48-C61E3EBB899D}"/>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[tasks of sales for dashboards.xlsx]pivottables!Avg weight</c:name>
    <c:fmtId val="1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weight per Category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dLbl>
          <c:idx val="0"/>
          <c:layout>
            <c:manualLayout>
              <c:x val="0"/>
              <c:y val="-1.487388554163525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Lst>
        </c:dLbl>
      </c:pivotFmt>
      <c:pivotFmt>
        <c:idx val="8"/>
        <c:spPr>
          <a:solidFill>
            <a:schemeClr val="accent1"/>
          </a:solidFill>
          <a:ln w="19050">
            <a:solidFill>
              <a:schemeClr val="lt1"/>
            </a:solidFill>
          </a:ln>
          <a:effectLst/>
        </c:spPr>
        <c:dLbl>
          <c:idx val="0"/>
          <c:layout>
            <c:manualLayout>
              <c:x val="1.0003826872025565E-3"/>
              <c:y val="-1.348180538026192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pivottables!$E$58</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A-E9A5-4B56-82CB-70AB710D52F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9-E9A5-4B56-82CB-70AB710D52F7}"/>
              </c:ext>
            </c:extLst>
          </c:dPt>
          <c:dLbls>
            <c:dLbl>
              <c:idx val="1"/>
              <c:layout>
                <c:manualLayout>
                  <c:x val="0"/>
                  <c:y val="-1.4873885541635257E-3"/>
                </c:manualLayout>
              </c:layout>
              <c:spPr>
                <a:noFill/>
                <a:ln>
                  <a:noFill/>
                </a:ln>
                <a:effectLst/>
              </c:spPr>
              <c:txPr>
                <a:bodyPr rot="0" spcFirstLastPara="1" vertOverflow="ellipsis" vert="horz" wrap="square" lIns="38100" tIns="19050" rIns="38100" bIns="19050" anchor="ctr" anchorCtr="1">
                  <a:no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extLst>
                <c:ext xmlns:c15="http://schemas.microsoft.com/office/drawing/2012/chart" uri="{CE6537A1-D6FC-4f65-9D91-7224C49458BB}">
                  <c15:spPr xmlns:c15="http://schemas.microsoft.com/office/drawing/2012/chart">
                    <a:prstGeom prst="rect">
                      <a:avLst/>
                    </a:prstGeom>
                    <a:noFill/>
                    <a:ln>
                      <a:noFill/>
                    </a:ln>
                  </c15:spPr>
                </c:ext>
                <c:ext xmlns:c16="http://schemas.microsoft.com/office/drawing/2014/chart" uri="{C3380CC4-5D6E-409C-BE32-E72D297353CC}">
                  <c16:uniqueId val="{0000000A-E9A5-4B56-82CB-70AB710D52F7}"/>
                </c:ext>
              </c:extLst>
            </c:dLbl>
            <c:dLbl>
              <c:idx val="2"/>
              <c:layout>
                <c:manualLayout>
                  <c:x val="1.0003826872025565E-3"/>
                  <c:y val="-1.34818053802619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E9A5-4B56-82CB-70AB710D52F7}"/>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pivottables!$D$59:$D$62</c:f>
              <c:strCache>
                <c:ptCount val="3"/>
                <c:pt idx="0">
                  <c:v>(blank)</c:v>
                </c:pt>
                <c:pt idx="1">
                  <c:v>Bikes</c:v>
                </c:pt>
                <c:pt idx="2">
                  <c:v>Components</c:v>
                </c:pt>
              </c:strCache>
            </c:strRef>
          </c:cat>
          <c:val>
            <c:numRef>
              <c:f>pivottables!$E$59:$E$62</c:f>
              <c:numCache>
                <c:formatCode>0%</c:formatCode>
                <c:ptCount val="3"/>
                <c:pt idx="0">
                  <c:v>434.28571428571428</c:v>
                </c:pt>
                <c:pt idx="1">
                  <c:v>22.279690721649501</c:v>
                </c:pt>
                <c:pt idx="2">
                  <c:v>98.842178217821726</c:v>
                </c:pt>
              </c:numCache>
            </c:numRef>
          </c:val>
          <c:extLst>
            <c:ext xmlns:c16="http://schemas.microsoft.com/office/drawing/2014/chart" uri="{C3380CC4-5D6E-409C-BE32-E72D297353CC}">
              <c16:uniqueId val="{00000007-E9A5-4B56-82CB-70AB710D52F7}"/>
            </c:ext>
          </c:extLst>
        </c:ser>
        <c:dLbls>
          <c:showLegendKey val="0"/>
          <c:showVal val="1"/>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[tasks of sales for dashboards.xlsx]pivottables!total tax for category</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Total Tax per Category</a:t>
            </a:r>
          </a:p>
          <a:p>
            <a:pPr>
              <a:defRPr/>
            </a:pP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pivottables!$K$34</c:f>
              <c:strCache>
                <c:ptCount val="1"/>
                <c:pt idx="0">
                  <c:v>Total</c:v>
                </c:pt>
              </c:strCache>
            </c:strRef>
          </c:tx>
          <c:spPr>
            <a:solidFill>
              <a:schemeClr val="accent1"/>
            </a:solidFill>
            <a:ln>
              <a:noFill/>
            </a:ln>
            <a:effectLst/>
          </c:spPr>
          <c:invertIfNegative val="0"/>
          <c:cat>
            <c:strRef>
              <c:f>pivottables!$J$35:$J$39</c:f>
              <c:strCache>
                <c:ptCount val="4"/>
                <c:pt idx="0">
                  <c:v>Accessories</c:v>
                </c:pt>
                <c:pt idx="1">
                  <c:v>Bikes</c:v>
                </c:pt>
                <c:pt idx="2">
                  <c:v>Clothing</c:v>
                </c:pt>
                <c:pt idx="3">
                  <c:v>Components</c:v>
                </c:pt>
              </c:strCache>
            </c:strRef>
          </c:cat>
          <c:val>
            <c:numRef>
              <c:f>pivottables!$K$35:$K$39</c:f>
              <c:numCache>
                <c:formatCode>\$#,##0.00;\(\$#,##0.00\);\$#,##0.00</c:formatCode>
                <c:ptCount val="4"/>
                <c:pt idx="0">
                  <c:v>8692681.8954999074</c:v>
                </c:pt>
                <c:pt idx="1">
                  <c:v>33845174.192200415</c:v>
                </c:pt>
                <c:pt idx="2">
                  <c:v>16894703.435000129</c:v>
                </c:pt>
                <c:pt idx="3">
                  <c:v>34415407.003800035</c:v>
                </c:pt>
              </c:numCache>
            </c:numRef>
          </c:val>
          <c:extLst>
            <c:ext xmlns:c16="http://schemas.microsoft.com/office/drawing/2014/chart" uri="{C3380CC4-5D6E-409C-BE32-E72D297353CC}">
              <c16:uniqueId val="{00000000-EBB0-4597-AB0B-A252F3A2B4A4}"/>
            </c:ext>
          </c:extLst>
        </c:ser>
        <c:dLbls>
          <c:showLegendKey val="0"/>
          <c:showVal val="0"/>
          <c:showCatName val="0"/>
          <c:showSerName val="0"/>
          <c:showPercent val="0"/>
          <c:showBubbleSize val="0"/>
        </c:dLbls>
        <c:gapWidth val="150"/>
        <c:axId val="1990593615"/>
        <c:axId val="1990600335"/>
      </c:barChart>
      <c:catAx>
        <c:axId val="1990593615"/>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0600335"/>
        <c:crosses val="autoZero"/>
        <c:auto val="1"/>
        <c:lblAlgn val="ctr"/>
        <c:lblOffset val="100"/>
        <c:noMultiLvlLbl val="0"/>
      </c:catAx>
      <c:valAx>
        <c:axId val="1990600335"/>
        <c:scaling>
          <c:orientation val="minMax"/>
        </c:scaling>
        <c:delete val="0"/>
        <c:axPos val="b"/>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90593615"/>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_xlchart.v2.0</cx:f>
      </cx:strDim>
      <cx:numDim type="val">
        <cx:f>_xlchart.v2.2</cx:f>
      </cx:numDim>
    </cx:data>
  </cx:chartData>
  <cx:chart>
    <cx:title pos="t" align="ctr" overlay="0">
      <cx:tx>
        <cx:txData>
          <cx:v>Top 10 products
</cx:v>
        </cx:txData>
      </cx:tx>
    </cx:title>
    <cx:plotArea>
      <cx:plotAreaRegion>
        <cx:series layoutId="funnel" uniqueId="{54F3C83E-3DF0-4ABB-B12F-CA90BC5E5792}">
          <cx:tx>
            <cx:txData>
              <cx:f>_xlchart.v2.1</cx:f>
              <cx:v>Total Sales</cx:v>
            </cx:txData>
          </cx:tx>
          <cx:dataLabels>
            <cx:visibility seriesName="0" categoryName="0" value="1"/>
          </cx:dataLabels>
          <cx:dataId val="0"/>
        </cx:series>
      </cx:plotAreaRegion>
      <cx:axis id="0">
        <cx:catScaling gapWidth="0.150000006"/>
        <cx:tickLabels/>
      </cx:axis>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19">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8" Type="http://schemas.microsoft.com/office/2014/relationships/chartEx" Target="../charts/chartEx1.xml"/><Relationship Id="rId13" Type="http://schemas.openxmlformats.org/officeDocument/2006/relationships/image" Target="../media/image5.png"/><Relationship Id="rId3" Type="http://schemas.openxmlformats.org/officeDocument/2006/relationships/chart" Target="../charts/chart2.xml"/><Relationship Id="rId7" Type="http://schemas.openxmlformats.org/officeDocument/2006/relationships/chart" Target="../charts/chart6.xml"/><Relationship Id="rId12" Type="http://schemas.openxmlformats.org/officeDocument/2006/relationships/image" Target="../media/image4.png"/><Relationship Id="rId2" Type="http://schemas.openxmlformats.org/officeDocument/2006/relationships/chart" Target="../charts/chart1.xml"/><Relationship Id="rId16"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chart" Target="../charts/chart5.xml"/><Relationship Id="rId11" Type="http://schemas.openxmlformats.org/officeDocument/2006/relationships/image" Target="../media/image3.png"/><Relationship Id="rId5" Type="http://schemas.openxmlformats.org/officeDocument/2006/relationships/chart" Target="../charts/chart4.xml"/><Relationship Id="rId15" Type="http://schemas.openxmlformats.org/officeDocument/2006/relationships/image" Target="../media/image7.png"/><Relationship Id="rId10" Type="http://schemas.openxmlformats.org/officeDocument/2006/relationships/image" Target="../media/image2.png"/><Relationship Id="rId4" Type="http://schemas.openxmlformats.org/officeDocument/2006/relationships/chart" Target="../charts/chart3.xml"/><Relationship Id="rId9" Type="http://schemas.openxmlformats.org/officeDocument/2006/relationships/chart" Target="../charts/chart7.xml"/><Relationship Id="rId14" Type="http://schemas.openxmlformats.org/officeDocument/2006/relationships/image" Target="../media/image6.pn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xdr:from>
      <xdr:col>0</xdr:col>
      <xdr:colOff>146892</xdr:colOff>
      <xdr:row>0</xdr:row>
      <xdr:rowOff>1</xdr:rowOff>
    </xdr:from>
    <xdr:to>
      <xdr:col>24</xdr:col>
      <xdr:colOff>284602</xdr:colOff>
      <xdr:row>6</xdr:row>
      <xdr:rowOff>128530</xdr:rowOff>
    </xdr:to>
    <xdr:grpSp>
      <xdr:nvGrpSpPr>
        <xdr:cNvPr id="50" name="Group 49">
          <a:extLst>
            <a:ext uri="{FF2B5EF4-FFF2-40B4-BE49-F238E27FC236}">
              <a16:creationId xmlns:a16="http://schemas.microsoft.com/office/drawing/2014/main" id="{E9F01B53-D0B4-43C8-91C8-1EB9DE387A6D}"/>
            </a:ext>
          </a:extLst>
        </xdr:cNvPr>
        <xdr:cNvGrpSpPr/>
      </xdr:nvGrpSpPr>
      <xdr:grpSpPr>
        <a:xfrm>
          <a:off x="146892" y="1"/>
          <a:ext cx="14679975" cy="1230216"/>
          <a:chOff x="4920866" y="146891"/>
          <a:chExt cx="5535977" cy="615109"/>
        </a:xfrm>
      </xdr:grpSpPr>
      <xdr:sp macro="" textlink="">
        <xdr:nvSpPr>
          <xdr:cNvPr id="34" name="Rectangle: Rounded Corners 33">
            <a:extLst>
              <a:ext uri="{FF2B5EF4-FFF2-40B4-BE49-F238E27FC236}">
                <a16:creationId xmlns:a16="http://schemas.microsoft.com/office/drawing/2014/main" id="{FD79F340-EEB8-5D48-5C09-544FE09F1F09}"/>
              </a:ext>
            </a:extLst>
          </xdr:cNvPr>
          <xdr:cNvSpPr/>
        </xdr:nvSpPr>
        <xdr:spPr>
          <a:xfrm>
            <a:off x="4920866" y="146891"/>
            <a:ext cx="5535977" cy="615109"/>
          </a:xfrm>
          <a:prstGeom prst="roundRect">
            <a:avLst/>
          </a:prstGeom>
          <a:gradFill>
            <a:gsLst>
              <a:gs pos="83000">
                <a:srgbClr val="9EBB61"/>
              </a:gs>
              <a:gs pos="37000">
                <a:srgbClr val="81A239"/>
              </a:gs>
              <a:gs pos="0">
                <a:schemeClr val="accent1">
                  <a:lumMod val="75000"/>
                </a:schemeClr>
              </a:gs>
              <a:gs pos="10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6" name="TextBox 35">
            <a:extLst>
              <a:ext uri="{FF2B5EF4-FFF2-40B4-BE49-F238E27FC236}">
                <a16:creationId xmlns:a16="http://schemas.microsoft.com/office/drawing/2014/main" id="{50757507-D9AF-B4DF-79AD-D4C63E12D982}"/>
              </a:ext>
            </a:extLst>
          </xdr:cNvPr>
          <xdr:cNvSpPr txBox="1"/>
        </xdr:nvSpPr>
        <xdr:spPr>
          <a:xfrm>
            <a:off x="6040916" y="309926"/>
            <a:ext cx="3249976" cy="2546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spAutoFit/>
          </a:bodyPr>
          <a:lstStyle/>
          <a:p>
            <a:pPr algn="ctr"/>
            <a:r>
              <a:rPr lang="en-US" sz="2800" b="1">
                <a:solidFill>
                  <a:schemeClr val="accent1">
                    <a:lumMod val="20000"/>
                    <a:lumOff val="80000"/>
                  </a:schemeClr>
                </a:solidFill>
              </a:rPr>
              <a:t>    Sales</a:t>
            </a:r>
            <a:r>
              <a:rPr lang="en-US" sz="2800" b="1" baseline="0">
                <a:solidFill>
                  <a:schemeClr val="accent1">
                    <a:lumMod val="20000"/>
                    <a:lumOff val="80000"/>
                  </a:schemeClr>
                </a:solidFill>
              </a:rPr>
              <a:t> Dashboard</a:t>
            </a:r>
            <a:endParaRPr lang="en-US" sz="2800" b="1">
              <a:solidFill>
                <a:schemeClr val="accent1">
                  <a:lumMod val="20000"/>
                  <a:lumOff val="80000"/>
                </a:schemeClr>
              </a:solidFill>
            </a:endParaRPr>
          </a:p>
        </xdr:txBody>
      </xdr:sp>
    </xdr:grpSp>
    <xdr:clientData/>
  </xdr:twoCellAnchor>
  <xdr:twoCellAnchor editAs="oneCell">
    <xdr:from>
      <xdr:col>2</xdr:col>
      <xdr:colOff>102824</xdr:colOff>
      <xdr:row>0</xdr:row>
      <xdr:rowOff>45902</xdr:rowOff>
    </xdr:from>
    <xdr:to>
      <xdr:col>5</xdr:col>
      <xdr:colOff>523301</xdr:colOff>
      <xdr:row>6</xdr:row>
      <xdr:rowOff>18360</xdr:rowOff>
    </xdr:to>
    <xdr:pic>
      <xdr:nvPicPr>
        <xdr:cNvPr id="37" name="Picture 36">
          <a:extLst>
            <a:ext uri="{FF2B5EF4-FFF2-40B4-BE49-F238E27FC236}">
              <a16:creationId xmlns:a16="http://schemas.microsoft.com/office/drawing/2014/main" id="{B0571D2F-2596-91A3-B90F-EFB85E51492A}"/>
            </a:ext>
          </a:extLst>
        </xdr:cNvPr>
        <xdr:cNvPicPr>
          <a:picLocks noChangeAspect="1"/>
        </xdr:cNvPicPr>
      </xdr:nvPicPr>
      <xdr:blipFill>
        <a:blip xmlns:r="http://schemas.openxmlformats.org/officeDocument/2006/relationships" r:embed="rId1"/>
        <a:stretch>
          <a:fillRect/>
        </a:stretch>
      </xdr:blipFill>
      <xdr:spPr>
        <a:xfrm>
          <a:off x="1314679" y="45902"/>
          <a:ext cx="2238261" cy="1074145"/>
        </a:xfrm>
        <a:prstGeom prst="rect">
          <a:avLst/>
        </a:prstGeom>
      </xdr:spPr>
    </xdr:pic>
    <xdr:clientData/>
  </xdr:twoCellAnchor>
  <xdr:twoCellAnchor>
    <xdr:from>
      <xdr:col>0</xdr:col>
      <xdr:colOff>82626</xdr:colOff>
      <xdr:row>6</xdr:row>
      <xdr:rowOff>156072</xdr:rowOff>
    </xdr:from>
    <xdr:to>
      <xdr:col>24</xdr:col>
      <xdr:colOff>293781</xdr:colOff>
      <xdr:row>39</xdr:row>
      <xdr:rowOff>156072</xdr:rowOff>
    </xdr:to>
    <xdr:grpSp>
      <xdr:nvGrpSpPr>
        <xdr:cNvPr id="49" name="Group 48">
          <a:extLst>
            <a:ext uri="{FF2B5EF4-FFF2-40B4-BE49-F238E27FC236}">
              <a16:creationId xmlns:a16="http://schemas.microsoft.com/office/drawing/2014/main" id="{CFA31865-E837-EADE-F8D7-A0E1A70C1198}"/>
            </a:ext>
          </a:extLst>
        </xdr:cNvPr>
        <xdr:cNvGrpSpPr/>
      </xdr:nvGrpSpPr>
      <xdr:grpSpPr>
        <a:xfrm>
          <a:off x="82626" y="1257759"/>
          <a:ext cx="14753420" cy="6059277"/>
          <a:chOff x="0" y="872169"/>
          <a:chExt cx="14753420" cy="6059277"/>
        </a:xfrm>
      </xdr:grpSpPr>
      <xdr:graphicFrame macro="">
        <xdr:nvGraphicFramePr>
          <xdr:cNvPr id="24" name="Chart 23">
            <a:extLst>
              <a:ext uri="{FF2B5EF4-FFF2-40B4-BE49-F238E27FC236}">
                <a16:creationId xmlns:a16="http://schemas.microsoft.com/office/drawing/2014/main" id="{F5747767-4763-4380-AF91-730FACD7D7CE}"/>
              </a:ext>
            </a:extLst>
          </xdr:cNvPr>
          <xdr:cNvGraphicFramePr>
            <a:graphicFrameLocks/>
          </xdr:cNvGraphicFramePr>
        </xdr:nvGraphicFramePr>
        <xdr:xfrm>
          <a:off x="5765494" y="872169"/>
          <a:ext cx="2524698" cy="1652530"/>
        </xdr:xfrm>
        <a:graphic>
          <a:graphicData uri="http://schemas.openxmlformats.org/drawingml/2006/chart">
            <c:chart xmlns:c="http://schemas.openxmlformats.org/drawingml/2006/chart" xmlns:r="http://schemas.openxmlformats.org/officeDocument/2006/relationships" r:id="rId2"/>
          </a:graphicData>
        </a:graphic>
      </xdr:graphicFrame>
      <xdr:grpSp>
        <xdr:nvGrpSpPr>
          <xdr:cNvPr id="48" name="Group 47">
            <a:extLst>
              <a:ext uri="{FF2B5EF4-FFF2-40B4-BE49-F238E27FC236}">
                <a16:creationId xmlns:a16="http://schemas.microsoft.com/office/drawing/2014/main" id="{03DCB28D-3E97-6BDB-38A2-C0C9A1B0CCA1}"/>
              </a:ext>
            </a:extLst>
          </xdr:cNvPr>
          <xdr:cNvGrpSpPr/>
        </xdr:nvGrpSpPr>
        <xdr:grpSpPr>
          <a:xfrm>
            <a:off x="0" y="877447"/>
            <a:ext cx="14753420" cy="6053999"/>
            <a:chOff x="0" y="877447"/>
            <a:chExt cx="14753420" cy="6053999"/>
          </a:xfrm>
        </xdr:grpSpPr>
        <xdr:graphicFrame macro="">
          <xdr:nvGraphicFramePr>
            <xdr:cNvPr id="3" name="Chart 2">
              <a:extLst>
                <a:ext uri="{FF2B5EF4-FFF2-40B4-BE49-F238E27FC236}">
                  <a16:creationId xmlns:a16="http://schemas.microsoft.com/office/drawing/2014/main" id="{7D34D172-5D8F-4A2C-B5BF-E82C73C52E73}"/>
                </a:ext>
              </a:extLst>
            </xdr:cNvPr>
            <xdr:cNvGraphicFramePr>
              <a:graphicFrameLocks/>
            </xdr:cNvGraphicFramePr>
          </xdr:nvGraphicFramePr>
          <xdr:xfrm>
            <a:off x="1781062" y="2350266"/>
            <a:ext cx="3438384" cy="2084024"/>
          </xdr:xfrm>
          <a:graphic>
            <a:graphicData uri="http://schemas.openxmlformats.org/drawingml/2006/chart">
              <c:chart xmlns:c="http://schemas.openxmlformats.org/drawingml/2006/chart" xmlns:r="http://schemas.openxmlformats.org/officeDocument/2006/relationships" r:id="rId3"/>
            </a:graphicData>
          </a:graphic>
        </xdr:graphicFrame>
        <mc:AlternateContent xmlns:mc="http://schemas.openxmlformats.org/markup-compatibility/2006">
          <mc:Choice xmlns:tsle="http://schemas.microsoft.com/office/drawing/2012/timeslicer" Requires="tsle">
            <xdr:graphicFrame macro="">
              <xdr:nvGraphicFramePr>
                <xdr:cNvPr id="8" name="OrderDate">
                  <a:extLst>
                    <a:ext uri="{FF2B5EF4-FFF2-40B4-BE49-F238E27FC236}">
                      <a16:creationId xmlns:a16="http://schemas.microsoft.com/office/drawing/2014/main" id="{C9B8EC9D-5CC5-4EC8-A835-1613089B173B}"/>
                    </a:ext>
                  </a:extLst>
                </xdr:cNvPr>
                <xdr:cNvGraphicFramePr/>
              </xdr:nvGraphicFramePr>
              <xdr:xfrm>
                <a:off x="1761700" y="891939"/>
                <a:ext cx="3948710" cy="1394061"/>
              </xdr:xfrm>
              <a:graphic>
                <a:graphicData uri="http://schemas.microsoft.com/office/drawing/2012/timeslicer">
                  <tsle:timeslicer xmlns:tsle="http://schemas.microsoft.com/office/drawing/2012/timeslicer" name="OrderDate"/>
                </a:graphicData>
              </a:graphic>
            </xdr:graphicFrame>
          </mc:Choice>
          <mc:Fallback>
            <xdr:sp macro="" textlink="">
              <xdr:nvSpPr>
                <xdr:cNvPr id="0" name=""/>
                <xdr:cNvSpPr>
                  <a:spLocks noTextEdit="1"/>
                </xdr:cNvSpPr>
              </xdr:nvSpPr>
              <xdr:spPr>
                <a:xfrm>
                  <a:off x="1844326" y="1277529"/>
                  <a:ext cx="3948710" cy="1394061"/>
                </a:xfrm>
                <a:prstGeom prst="rect">
                  <a:avLst/>
                </a:prstGeom>
                <a:solidFill>
                  <a:prstClr val="white"/>
                </a:solidFill>
                <a:ln w="1">
                  <a:solidFill>
                    <a:prstClr val="green"/>
                  </a:solidFill>
                </a:ln>
              </xdr:spPr>
              <xdr:txBody>
                <a:bodyPr vertOverflow="clip" horzOverflow="clip"/>
                <a:lstStyle/>
                <a:p>
                  <a:r>
                    <a:rPr lang="en-US" sz="1100"/>
                    <a:t>Timeline: Works in Excel 2013 or higher. Do not move or resize.</a:t>
                  </a:r>
                </a:p>
              </xdr:txBody>
            </xdr:sp>
          </mc:Fallback>
        </mc:AlternateContent>
        <xdr:graphicFrame macro="">
          <xdr:nvGraphicFramePr>
            <xdr:cNvPr id="9" name="Chart 8">
              <a:extLst>
                <a:ext uri="{FF2B5EF4-FFF2-40B4-BE49-F238E27FC236}">
                  <a16:creationId xmlns:a16="http://schemas.microsoft.com/office/drawing/2014/main" id="{33ADA9AD-AE27-4674-96E1-930E66E7B855}"/>
                </a:ext>
              </a:extLst>
            </xdr:cNvPr>
            <xdr:cNvGraphicFramePr>
              <a:graphicFrameLocks/>
            </xdr:cNvGraphicFramePr>
          </xdr:nvGraphicFramePr>
          <xdr:xfrm>
            <a:off x="1818087" y="4452952"/>
            <a:ext cx="4241495" cy="2460133"/>
          </xdr:xfrm>
          <a:graphic>
            <a:graphicData uri="http://schemas.openxmlformats.org/drawingml/2006/chart">
              <c:chart xmlns:c="http://schemas.openxmlformats.org/drawingml/2006/chart" xmlns:r="http://schemas.openxmlformats.org/officeDocument/2006/relationships" r:id="rId4"/>
            </a:graphicData>
          </a:graphic>
        </xdr:graphicFrame>
        <xdr:graphicFrame macro="">
          <xdr:nvGraphicFramePr>
            <xdr:cNvPr id="10" name="Chart 9">
              <a:extLst>
                <a:ext uri="{FF2B5EF4-FFF2-40B4-BE49-F238E27FC236}">
                  <a16:creationId xmlns:a16="http://schemas.microsoft.com/office/drawing/2014/main" id="{58D0969A-DF51-4CA8-B80E-DC04BD14B704}"/>
                </a:ext>
              </a:extLst>
            </xdr:cNvPr>
            <xdr:cNvGraphicFramePr>
              <a:graphicFrameLocks/>
            </xdr:cNvGraphicFramePr>
          </xdr:nvGraphicFramePr>
          <xdr:xfrm>
            <a:off x="8268200" y="2533661"/>
            <a:ext cx="4529728" cy="1873085"/>
          </xdr:xfrm>
          <a:graphic>
            <a:graphicData uri="http://schemas.openxmlformats.org/drawingml/2006/chart">
              <c:chart xmlns:c="http://schemas.openxmlformats.org/drawingml/2006/chart" xmlns:r="http://schemas.openxmlformats.org/officeDocument/2006/relationships" r:id="rId5"/>
            </a:graphicData>
          </a:graphic>
        </xdr:graphicFrame>
        <xdr:graphicFrame macro="">
          <xdr:nvGraphicFramePr>
            <xdr:cNvPr id="11" name="Chart 10">
              <a:extLst>
                <a:ext uri="{FF2B5EF4-FFF2-40B4-BE49-F238E27FC236}">
                  <a16:creationId xmlns:a16="http://schemas.microsoft.com/office/drawing/2014/main" id="{E2ED2649-9980-487A-AF1D-E81D35AD010E}"/>
                </a:ext>
              </a:extLst>
            </xdr:cNvPr>
            <xdr:cNvGraphicFramePr>
              <a:graphicFrameLocks/>
            </xdr:cNvGraphicFramePr>
          </xdr:nvGraphicFramePr>
          <xdr:xfrm>
            <a:off x="5258299" y="2540684"/>
            <a:ext cx="2954108" cy="1856882"/>
          </xdr:xfrm>
          <a:graphic>
            <a:graphicData uri="http://schemas.openxmlformats.org/drawingml/2006/chart">
              <c:chart xmlns:c="http://schemas.openxmlformats.org/drawingml/2006/chart" xmlns:r="http://schemas.openxmlformats.org/officeDocument/2006/relationships" r:id="rId6"/>
            </a:graphicData>
          </a:graphic>
        </xdr:graphicFrame>
        <xdr:graphicFrame macro="">
          <xdr:nvGraphicFramePr>
            <xdr:cNvPr id="17" name="Chart 16">
              <a:extLst>
                <a:ext uri="{FF2B5EF4-FFF2-40B4-BE49-F238E27FC236}">
                  <a16:creationId xmlns:a16="http://schemas.microsoft.com/office/drawing/2014/main" id="{BCA66120-12DC-4C11-A875-6980610A9315}"/>
                </a:ext>
              </a:extLst>
            </xdr:cNvPr>
            <xdr:cNvGraphicFramePr>
              <a:graphicFrameLocks/>
            </xdr:cNvGraphicFramePr>
          </xdr:nvGraphicFramePr>
          <xdr:xfrm>
            <a:off x="9990187" y="4434289"/>
            <a:ext cx="2816922" cy="2497157"/>
          </xdr:xfrm>
          <a:graphic>
            <a:graphicData uri="http://schemas.openxmlformats.org/drawingml/2006/chart">
              <c:chart xmlns:c="http://schemas.openxmlformats.org/drawingml/2006/chart" xmlns:r="http://schemas.openxmlformats.org/officeDocument/2006/relationships" r:id="rId7"/>
            </a:graphicData>
          </a:graphic>
        </xdr:graphicFrame>
        <mc:AlternateContent xmlns:mc="http://schemas.openxmlformats.org/markup-compatibility/2006">
          <mc:Choice xmlns:cx2="http://schemas.microsoft.com/office/drawing/2015/10/21/chartex" Requires="cx2">
            <xdr:graphicFrame macro="">
              <xdr:nvGraphicFramePr>
                <xdr:cNvPr id="19" name="Chart 18">
                  <a:extLst>
                    <a:ext uri="{FF2B5EF4-FFF2-40B4-BE49-F238E27FC236}">
                      <a16:creationId xmlns:a16="http://schemas.microsoft.com/office/drawing/2014/main" id="{9F963190-4882-475F-8F72-4F98C956062A}"/>
                    </a:ext>
                  </a:extLst>
                </xdr:cNvPr>
                <xdr:cNvGraphicFramePr/>
              </xdr:nvGraphicFramePr>
              <xdr:xfrm>
                <a:off x="6060435" y="4425109"/>
                <a:ext cx="3931920" cy="2497156"/>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6060435" y="4425109"/>
                  <a:ext cx="3931920" cy="249715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graphicFrame macro="">
          <xdr:nvGraphicFramePr>
            <xdr:cNvPr id="23" name="Chart 22">
              <a:extLst>
                <a:ext uri="{FF2B5EF4-FFF2-40B4-BE49-F238E27FC236}">
                  <a16:creationId xmlns:a16="http://schemas.microsoft.com/office/drawing/2014/main" id="{DDCDD2A3-E0E3-4E49-8BFC-A6A4BDD5EEC7}"/>
                </a:ext>
              </a:extLst>
            </xdr:cNvPr>
            <xdr:cNvGraphicFramePr>
              <a:graphicFrameLocks/>
            </xdr:cNvGraphicFramePr>
          </xdr:nvGraphicFramePr>
          <xdr:xfrm>
            <a:off x="8326916" y="918073"/>
            <a:ext cx="4452649" cy="1615806"/>
          </xdr:xfrm>
          <a:graphic>
            <a:graphicData uri="http://schemas.openxmlformats.org/drawingml/2006/chart">
              <c:chart xmlns:c="http://schemas.openxmlformats.org/drawingml/2006/chart" xmlns:r="http://schemas.openxmlformats.org/officeDocument/2006/relationships" r:id="rId9"/>
            </a:graphicData>
          </a:graphic>
        </xdr:graphicFrame>
        <xdr:grpSp>
          <xdr:nvGrpSpPr>
            <xdr:cNvPr id="47" name="Group 46">
              <a:extLst>
                <a:ext uri="{FF2B5EF4-FFF2-40B4-BE49-F238E27FC236}">
                  <a16:creationId xmlns:a16="http://schemas.microsoft.com/office/drawing/2014/main" id="{1F5DE9C5-653F-4209-2972-507887AC6289}"/>
                </a:ext>
              </a:extLst>
            </xdr:cNvPr>
            <xdr:cNvGrpSpPr/>
          </xdr:nvGrpSpPr>
          <xdr:grpSpPr>
            <a:xfrm>
              <a:off x="12926344" y="918072"/>
              <a:ext cx="1827076" cy="6013374"/>
              <a:chOff x="12926344" y="890530"/>
              <a:chExt cx="1827076" cy="6013374"/>
            </a:xfrm>
          </xdr:grpSpPr>
          <xdr:grpSp>
            <xdr:nvGrpSpPr>
              <xdr:cNvPr id="20" name="Group 19">
                <a:extLst>
                  <a:ext uri="{FF2B5EF4-FFF2-40B4-BE49-F238E27FC236}">
                    <a16:creationId xmlns:a16="http://schemas.microsoft.com/office/drawing/2014/main" id="{54722681-229C-9B86-B009-4B8351E9487A}"/>
                  </a:ext>
                </a:extLst>
              </xdr:cNvPr>
              <xdr:cNvGrpSpPr/>
            </xdr:nvGrpSpPr>
            <xdr:grpSpPr>
              <a:xfrm>
                <a:off x="12926344" y="890530"/>
                <a:ext cx="1827076" cy="6013374"/>
                <a:chOff x="12956512" y="711005"/>
                <a:chExt cx="1760106" cy="4892626"/>
              </a:xfrm>
            </xdr:grpSpPr>
            <xdr:sp macro="" textlink="pivottables!B7">
              <xdr:nvSpPr>
                <xdr:cNvPr id="5" name="Rectangle 4">
                  <a:extLst>
                    <a:ext uri="{FF2B5EF4-FFF2-40B4-BE49-F238E27FC236}">
                      <a16:creationId xmlns:a16="http://schemas.microsoft.com/office/drawing/2014/main" id="{200D8D7C-AB0B-4CB4-BE59-D07F45D7468B}"/>
                    </a:ext>
                  </a:extLst>
                </xdr:cNvPr>
                <xdr:cNvSpPr/>
              </xdr:nvSpPr>
              <xdr:spPr>
                <a:xfrm>
                  <a:off x="12956512" y="711005"/>
                  <a:ext cx="1751260" cy="848164"/>
                </a:xfrm>
                <a:prstGeom prst="rect">
                  <a:avLst/>
                </a:prstGeom>
                <a:gradFill>
                  <a:gsLst>
                    <a:gs pos="6000">
                      <a:schemeClr val="accent1">
                        <a:lumMod val="5000"/>
                        <a:lumOff val="95000"/>
                      </a:schemeClr>
                    </a:gs>
                    <a:gs pos="25000">
                      <a:srgbClr val="E3ECBC"/>
                    </a:gs>
                    <a:gs pos="100000">
                      <a:schemeClr val="accent1">
                        <a:lumMod val="75000"/>
                      </a:schemeClr>
                    </a:gs>
                    <a:gs pos="68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i="0" u="none" strike="noStrike">
                      <a:solidFill>
                        <a:srgbClr val="000000"/>
                      </a:solidFill>
                      <a:latin typeface="Aptos Narrow"/>
                    </a:rPr>
                    <a:t>Total</a:t>
                  </a:r>
                  <a:r>
                    <a:rPr lang="en-US" sz="1400" b="1" i="0" u="none" strike="noStrike" baseline="0">
                      <a:solidFill>
                        <a:srgbClr val="000000"/>
                      </a:solidFill>
                      <a:latin typeface="Aptos Narrow"/>
                    </a:rPr>
                    <a:t> Sales</a:t>
                  </a:r>
                  <a:endParaRPr lang="en-US" sz="1400" b="1" i="0" u="none" strike="noStrike">
                    <a:solidFill>
                      <a:srgbClr val="000000"/>
                    </a:solidFill>
                    <a:latin typeface="Aptos Narrow"/>
                  </a:endParaRPr>
                </a:p>
                <a:p>
                  <a:pPr algn="l"/>
                  <a:r>
                    <a:rPr lang="en-US" sz="1400" b="1" i="0" u="none" strike="noStrike">
                      <a:solidFill>
                        <a:srgbClr val="000000"/>
                      </a:solidFill>
                      <a:latin typeface="Aptos Narrow"/>
                    </a:rPr>
                    <a:t>$</a:t>
                  </a:r>
                  <a:fld id="{E40EF912-5617-46F2-8181-66391961ED73}" type="TxLink">
                    <a:rPr lang="en-US" sz="1400" b="1" i="0" u="none" strike="noStrike">
                      <a:solidFill>
                        <a:srgbClr val="000000"/>
                      </a:solidFill>
                      <a:latin typeface="Aptos Narrow"/>
                    </a:rPr>
                    <a:pPr algn="l"/>
                    <a:t>9,304</a:t>
                  </a:fld>
                  <a:endParaRPr lang="en-US" sz="1400" b="1"/>
                </a:p>
              </xdr:txBody>
            </xdr:sp>
            <xdr:sp macro="" textlink="pivottables!M12">
              <xdr:nvSpPr>
                <xdr:cNvPr id="12" name="Rectangle 11">
                  <a:extLst>
                    <a:ext uri="{FF2B5EF4-FFF2-40B4-BE49-F238E27FC236}">
                      <a16:creationId xmlns:a16="http://schemas.microsoft.com/office/drawing/2014/main" id="{96060277-09A5-435E-BBD3-954D6C554EF4}"/>
                    </a:ext>
                  </a:extLst>
                </xdr:cNvPr>
                <xdr:cNvSpPr/>
              </xdr:nvSpPr>
              <xdr:spPr>
                <a:xfrm>
                  <a:off x="12956512" y="1566789"/>
                  <a:ext cx="1751260" cy="825891"/>
                </a:xfrm>
                <a:prstGeom prst="rect">
                  <a:avLst/>
                </a:prstGeom>
                <a:gradFill>
                  <a:gsLst>
                    <a:gs pos="0">
                      <a:schemeClr val="accent1">
                        <a:lumMod val="5000"/>
                        <a:lumOff val="95000"/>
                      </a:schemeClr>
                    </a:gs>
                    <a:gs pos="98000">
                      <a:schemeClr val="accent1">
                        <a:lumMod val="75000"/>
                      </a:schemeClr>
                    </a:gs>
                    <a:gs pos="50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i="0" u="none" strike="noStrike">
                      <a:solidFill>
                        <a:srgbClr val="000000"/>
                      </a:solidFill>
                      <a:latin typeface="Aptos Narrow"/>
                    </a:rPr>
                    <a:t>Nums of</a:t>
                  </a:r>
                  <a:r>
                    <a:rPr lang="en-US" sz="1400" b="1" i="0" u="none" strike="noStrike" baseline="0">
                      <a:solidFill>
                        <a:srgbClr val="000000"/>
                      </a:solidFill>
                      <a:latin typeface="Aptos Narrow"/>
                    </a:rPr>
                    <a:t> P</a:t>
                  </a:r>
                  <a:r>
                    <a:rPr lang="en-US" sz="1400" b="1" i="0" u="none" strike="noStrike">
                      <a:solidFill>
                        <a:srgbClr val="000000"/>
                      </a:solidFill>
                      <a:latin typeface="Aptos Narrow"/>
                    </a:rPr>
                    <a:t>roducts</a:t>
                  </a:r>
                </a:p>
                <a:p>
                  <a:pPr algn="l"/>
                  <a:fld id="{F40A76B8-A633-4A0A-9951-FDF2E9A61C9D}" type="TxLink">
                    <a:rPr lang="en-US" sz="1400" b="1" i="0" u="none" strike="noStrike">
                      <a:solidFill>
                        <a:srgbClr val="000000"/>
                      </a:solidFill>
                      <a:latin typeface="Aptos Narrow"/>
                    </a:rPr>
                    <a:t>504</a:t>
                  </a:fld>
                  <a:endParaRPr lang="en-US" sz="1400" b="1"/>
                </a:p>
              </xdr:txBody>
            </xdr:sp>
            <xdr:sp macro="" textlink="pivottables!I25">
              <xdr:nvSpPr>
                <xdr:cNvPr id="13" name="Rectangle 12">
                  <a:extLst>
                    <a:ext uri="{FF2B5EF4-FFF2-40B4-BE49-F238E27FC236}">
                      <a16:creationId xmlns:a16="http://schemas.microsoft.com/office/drawing/2014/main" id="{2C4B332A-670A-4F1C-AA28-7C2EE87A30CD}"/>
                    </a:ext>
                  </a:extLst>
                </xdr:cNvPr>
                <xdr:cNvSpPr/>
              </xdr:nvSpPr>
              <xdr:spPr>
                <a:xfrm>
                  <a:off x="12956512" y="2400300"/>
                  <a:ext cx="1751260" cy="818271"/>
                </a:xfrm>
                <a:prstGeom prst="rect">
                  <a:avLst/>
                </a:prstGeom>
                <a:gradFill>
                  <a:gsLst>
                    <a:gs pos="0">
                      <a:schemeClr val="accent1">
                        <a:lumMod val="20000"/>
                        <a:lumOff val="80000"/>
                      </a:schemeClr>
                    </a:gs>
                    <a:gs pos="48000">
                      <a:schemeClr val="accent1">
                        <a:lumMod val="45000"/>
                        <a:lumOff val="55000"/>
                      </a:schemeClr>
                    </a:gs>
                    <a:gs pos="84000">
                      <a:schemeClr val="accent1">
                        <a:lumMod val="60000"/>
                        <a:lumOff val="40000"/>
                      </a:schemeClr>
                    </a:gs>
                    <a:gs pos="100000">
                      <a:schemeClr val="accent1">
                        <a:lumMod val="5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i="0" u="none" strike="noStrike">
                      <a:solidFill>
                        <a:srgbClr val="000000"/>
                      </a:solidFill>
                      <a:latin typeface="Aptos Narrow"/>
                    </a:rPr>
                    <a:t>Nums of Subcategory</a:t>
                  </a:r>
                </a:p>
                <a:p>
                  <a:pPr algn="l"/>
                  <a:fld id="{E5A8F5A5-7724-4786-918E-B6860EDA8FD1}" type="TxLink">
                    <a:rPr lang="en-US" sz="1400" b="1" i="0" u="none" strike="noStrike">
                      <a:solidFill>
                        <a:srgbClr val="000000"/>
                      </a:solidFill>
                      <a:latin typeface="Aptos Narrow"/>
                    </a:rPr>
                    <a:t>295</a:t>
                  </a:fld>
                  <a:endParaRPr lang="en-US" sz="1400" b="1" i="0" u="none" strike="noStrike">
                    <a:solidFill>
                      <a:srgbClr val="000000"/>
                    </a:solidFill>
                    <a:latin typeface="Aptos Narrow"/>
                  </a:endParaRPr>
                </a:p>
              </xdr:txBody>
            </xdr:sp>
            <xdr:sp macro="" textlink="pivottables!O25">
              <xdr:nvSpPr>
                <xdr:cNvPr id="14" name="Rectangle 13">
                  <a:extLst>
                    <a:ext uri="{FF2B5EF4-FFF2-40B4-BE49-F238E27FC236}">
                      <a16:creationId xmlns:a16="http://schemas.microsoft.com/office/drawing/2014/main" id="{E1510D98-97DD-45A7-B654-B7264DF092C7}"/>
                    </a:ext>
                  </a:extLst>
                </xdr:cNvPr>
                <xdr:cNvSpPr/>
              </xdr:nvSpPr>
              <xdr:spPr>
                <a:xfrm>
                  <a:off x="12964129" y="3226191"/>
                  <a:ext cx="1743640" cy="810064"/>
                </a:xfrm>
                <a:prstGeom prst="rect">
                  <a:avLst/>
                </a:prstGeom>
                <a:gradFill flip="none" rotWithShape="1">
                  <a:gsLst>
                    <a:gs pos="70000">
                      <a:schemeClr val="accent1">
                        <a:lumMod val="75000"/>
                      </a:schemeClr>
                    </a:gs>
                    <a:gs pos="20000">
                      <a:schemeClr val="accent1">
                        <a:lumMod val="45000"/>
                        <a:lumOff val="55000"/>
                      </a:schemeClr>
                    </a:gs>
                    <a:gs pos="100000">
                      <a:schemeClr val="accent1">
                        <a:lumMod val="45000"/>
                        <a:lumOff val="55000"/>
                      </a:schemeClr>
                    </a:gs>
                    <a:gs pos="100000">
                      <a:schemeClr val="accent1">
                        <a:lumMod val="30000"/>
                        <a:lumOff val="70000"/>
                      </a:schemeClr>
                    </a:gs>
                  </a:gsLst>
                  <a:lin ang="2700000" scaled="1"/>
                  <a:tileRect/>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i="0" u="none" strike="noStrike">
                      <a:solidFill>
                        <a:srgbClr val="000000"/>
                      </a:solidFill>
                      <a:latin typeface="Aptos Narrow"/>
                    </a:rPr>
                    <a:t>Count of Orders</a:t>
                  </a:r>
                </a:p>
                <a:p>
                  <a:pPr algn="l"/>
                  <a:fld id="{A2936F49-4DC8-49CC-BFA8-5BF32DD0DCDD}" type="TxLink">
                    <a:rPr lang="en-US" sz="1400" b="1" i="0" u="none" strike="noStrike">
                      <a:solidFill>
                        <a:srgbClr val="000000"/>
                      </a:solidFill>
                      <a:latin typeface="Aptos Narrow"/>
                    </a:rPr>
                    <a:t>121,317</a:t>
                  </a:fld>
                  <a:endParaRPr lang="en-US" sz="1400" b="1" i="0" u="none" strike="noStrike">
                    <a:solidFill>
                      <a:srgbClr val="000000"/>
                    </a:solidFill>
                    <a:latin typeface="Aptos Narrow"/>
                  </a:endParaRPr>
                </a:p>
              </xdr:txBody>
            </xdr:sp>
            <xdr:sp macro="" textlink="pivottables!F76">
              <xdr:nvSpPr>
                <xdr:cNvPr id="15" name="Rectangle 14">
                  <a:extLst>
                    <a:ext uri="{FF2B5EF4-FFF2-40B4-BE49-F238E27FC236}">
                      <a16:creationId xmlns:a16="http://schemas.microsoft.com/office/drawing/2014/main" id="{91840EEC-6E0B-480D-B069-73FD083968A5}"/>
                    </a:ext>
                  </a:extLst>
                </xdr:cNvPr>
                <xdr:cNvSpPr/>
              </xdr:nvSpPr>
              <xdr:spPr>
                <a:xfrm>
                  <a:off x="12964132" y="4044462"/>
                  <a:ext cx="1752484" cy="787204"/>
                </a:xfrm>
                <a:prstGeom prst="rect">
                  <a:avLst/>
                </a:prstGeom>
                <a:gradFill>
                  <a:gsLst>
                    <a:gs pos="0">
                      <a:schemeClr val="accent1">
                        <a:lumMod val="5000"/>
                        <a:lumOff val="95000"/>
                      </a:schemeClr>
                    </a:gs>
                    <a:gs pos="58000">
                      <a:schemeClr val="accent1">
                        <a:lumMod val="45000"/>
                        <a:lumOff val="55000"/>
                      </a:schemeClr>
                    </a:gs>
                    <a:gs pos="84000">
                      <a:schemeClr val="accent1">
                        <a:lumMod val="50000"/>
                      </a:schemeClr>
                    </a:gs>
                    <a:gs pos="3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i="0" u="none" strike="noStrike">
                      <a:solidFill>
                        <a:srgbClr val="000000"/>
                      </a:solidFill>
                      <a:latin typeface="Aptos Narrow"/>
                    </a:rPr>
                    <a:t>The</a:t>
                  </a:r>
                  <a:r>
                    <a:rPr lang="en-US" sz="1400" b="1" i="0" u="none" strike="noStrike" baseline="0">
                      <a:solidFill>
                        <a:srgbClr val="000000"/>
                      </a:solidFill>
                      <a:latin typeface="Aptos Narrow"/>
                    </a:rPr>
                    <a:t> Heighest Product</a:t>
                  </a:r>
                  <a:endParaRPr lang="en-US" sz="1400" b="1" i="0" u="none" strike="noStrike">
                    <a:solidFill>
                      <a:srgbClr val="000000"/>
                    </a:solidFill>
                    <a:latin typeface="Aptos Narrow"/>
                  </a:endParaRPr>
                </a:p>
                <a:p>
                  <a:pPr algn="l"/>
                  <a:r>
                    <a:rPr lang="en-US" sz="1400" b="1" i="0" u="none" strike="noStrike">
                      <a:solidFill>
                        <a:srgbClr val="000000"/>
                      </a:solidFill>
                      <a:latin typeface="Aptos Narrow"/>
                    </a:rPr>
                    <a:t>$</a:t>
                  </a:r>
                  <a:fld id="{4FD548FF-AB72-4609-83CF-9A2021FFBFE1}" type="TxLink">
                    <a:rPr lang="en-US" sz="1400" b="1" i="0" u="none" strike="noStrike">
                      <a:solidFill>
                        <a:srgbClr val="000000"/>
                      </a:solidFill>
                      <a:latin typeface="Aptos Narrow"/>
                    </a:rPr>
                    <a:t>127421677</a:t>
                  </a:fld>
                  <a:endParaRPr lang="en-US" sz="1400" b="1" i="0" u="none" strike="noStrike">
                    <a:solidFill>
                      <a:srgbClr val="000000"/>
                    </a:solidFill>
                    <a:latin typeface="Aptos Narrow"/>
                  </a:endParaRPr>
                </a:p>
              </xdr:txBody>
            </xdr:sp>
            <xdr:sp macro="" textlink="pivottables!F86">
              <xdr:nvSpPr>
                <xdr:cNvPr id="16" name="Rectangle 15">
                  <a:extLst>
                    <a:ext uri="{FF2B5EF4-FFF2-40B4-BE49-F238E27FC236}">
                      <a16:creationId xmlns:a16="http://schemas.microsoft.com/office/drawing/2014/main" id="{1F72D504-F332-412D-9DD9-BDD6B6F869B9}"/>
                    </a:ext>
                  </a:extLst>
                </xdr:cNvPr>
                <xdr:cNvSpPr/>
              </xdr:nvSpPr>
              <xdr:spPr>
                <a:xfrm>
                  <a:off x="12964133" y="4839286"/>
                  <a:ext cx="1752485" cy="764345"/>
                </a:xfrm>
                <a:prstGeom prst="rect">
                  <a:avLst/>
                </a:prstGeom>
                <a:gradFill>
                  <a:gsLst>
                    <a:gs pos="95000">
                      <a:schemeClr val="accent1"/>
                    </a:gs>
                    <a:gs pos="20000">
                      <a:schemeClr val="accent1">
                        <a:lumMod val="45000"/>
                        <a:lumOff val="55000"/>
                      </a:schemeClr>
                    </a:gs>
                    <a:gs pos="57000">
                      <a:schemeClr val="accent1">
                        <a:lumMod val="30000"/>
                        <a:lumOff val="70000"/>
                      </a:schemeClr>
                    </a:gs>
                  </a:gsLst>
                  <a:lin ang="5400000" scaled="1"/>
                </a:gra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400" b="1" i="0" u="none" strike="noStrike">
                      <a:solidFill>
                        <a:srgbClr val="000000"/>
                      </a:solidFill>
                      <a:latin typeface="Aptos Narrow"/>
                    </a:rPr>
                    <a:t>The Lowest Product</a:t>
                  </a:r>
                </a:p>
                <a:p>
                  <a:pPr algn="l"/>
                  <a:r>
                    <a:rPr lang="en-US" sz="1400" b="1" i="0" u="none" strike="noStrike">
                      <a:solidFill>
                        <a:srgbClr val="000000"/>
                      </a:solidFill>
                      <a:latin typeface="Aptos Narrow"/>
                    </a:rPr>
                    <a:t>$</a:t>
                  </a:r>
                  <a:fld id="{17A8E93B-A493-4EE1-9BEF-EAE75F1CA70A}" type="TxLink">
                    <a:rPr lang="en-US" sz="1400" b="1" i="0" u="none" strike="noStrike">
                      <a:solidFill>
                        <a:srgbClr val="000000"/>
                      </a:solidFill>
                      <a:latin typeface="Aptos Narrow"/>
                    </a:rPr>
                    <a:t>883153986</a:t>
                  </a:fld>
                  <a:endParaRPr lang="en-US" sz="1400" b="1" i="0" u="none" strike="noStrike">
                    <a:solidFill>
                      <a:srgbClr val="000000"/>
                    </a:solidFill>
                    <a:latin typeface="Aptos Narrow"/>
                  </a:endParaRPr>
                </a:p>
              </xdr:txBody>
            </xdr:sp>
          </xdr:grpSp>
          <xdr:pic>
            <xdr:nvPicPr>
              <xdr:cNvPr id="27" name="Picture 26">
                <a:extLst>
                  <a:ext uri="{FF2B5EF4-FFF2-40B4-BE49-F238E27FC236}">
                    <a16:creationId xmlns:a16="http://schemas.microsoft.com/office/drawing/2014/main" id="{A1DE56B1-555A-0723-C92A-497593C99486}"/>
                  </a:ext>
                </a:extLst>
              </xdr:cNvPr>
              <xdr:cNvPicPr>
                <a:picLocks noChangeAspect="1"/>
              </xdr:cNvPicPr>
            </xdr:nvPicPr>
            <xdr:blipFill>
              <a:blip xmlns:r="http://schemas.openxmlformats.org/officeDocument/2006/relationships" r:embed="rId10"/>
              <a:stretch>
                <a:fillRect/>
              </a:stretch>
            </xdr:blipFill>
            <xdr:spPr>
              <a:xfrm>
                <a:off x="14055688" y="1064963"/>
                <a:ext cx="561751" cy="561751"/>
              </a:xfrm>
              <a:prstGeom prst="rect">
                <a:avLst/>
              </a:prstGeom>
            </xdr:spPr>
          </xdr:pic>
          <xdr:pic>
            <xdr:nvPicPr>
              <xdr:cNvPr id="28" name="Picture 27">
                <a:extLst>
                  <a:ext uri="{FF2B5EF4-FFF2-40B4-BE49-F238E27FC236}">
                    <a16:creationId xmlns:a16="http://schemas.microsoft.com/office/drawing/2014/main" id="{614FA650-5F8D-5BE7-2D11-F4FC7DCCC343}"/>
                  </a:ext>
                </a:extLst>
              </xdr:cNvPr>
              <xdr:cNvPicPr>
                <a:picLocks noChangeAspect="1"/>
              </xdr:cNvPicPr>
            </xdr:nvPicPr>
            <xdr:blipFill>
              <a:blip xmlns:r="http://schemas.openxmlformats.org/officeDocument/2006/relationships" r:embed="rId11"/>
              <a:stretch>
                <a:fillRect/>
              </a:stretch>
            </xdr:blipFill>
            <xdr:spPr>
              <a:xfrm>
                <a:off x="14002327" y="2212555"/>
                <a:ext cx="532482" cy="532482"/>
              </a:xfrm>
              <a:prstGeom prst="rect">
                <a:avLst/>
              </a:prstGeom>
            </xdr:spPr>
          </xdr:pic>
          <xdr:pic>
            <xdr:nvPicPr>
              <xdr:cNvPr id="29" name="Picture 28">
                <a:extLst>
                  <a:ext uri="{FF2B5EF4-FFF2-40B4-BE49-F238E27FC236}">
                    <a16:creationId xmlns:a16="http://schemas.microsoft.com/office/drawing/2014/main" id="{B3E55F5E-2BE4-0B06-B56A-458891E1C47E}"/>
                  </a:ext>
                </a:extLst>
              </xdr:cNvPr>
              <xdr:cNvPicPr>
                <a:picLocks noChangeAspect="1"/>
              </xdr:cNvPicPr>
            </xdr:nvPicPr>
            <xdr:blipFill>
              <a:blip xmlns:r="http://schemas.openxmlformats.org/officeDocument/2006/relationships" r:embed="rId12"/>
              <a:stretch>
                <a:fillRect/>
              </a:stretch>
            </xdr:blipFill>
            <xdr:spPr>
              <a:xfrm>
                <a:off x="14103313" y="3268338"/>
                <a:ext cx="514119" cy="514119"/>
              </a:xfrm>
              <a:prstGeom prst="rect">
                <a:avLst/>
              </a:prstGeom>
            </xdr:spPr>
          </xdr:pic>
          <xdr:pic>
            <xdr:nvPicPr>
              <xdr:cNvPr id="31" name="Picture 30">
                <a:extLst>
                  <a:ext uri="{FF2B5EF4-FFF2-40B4-BE49-F238E27FC236}">
                    <a16:creationId xmlns:a16="http://schemas.microsoft.com/office/drawing/2014/main" id="{26C9195A-720A-6251-E1E3-B7DE4E01D1D4}"/>
                  </a:ext>
                </a:extLst>
              </xdr:cNvPr>
              <xdr:cNvPicPr>
                <a:picLocks noChangeAspect="1"/>
              </xdr:cNvPicPr>
            </xdr:nvPicPr>
            <xdr:blipFill>
              <a:blip xmlns:r="http://schemas.openxmlformats.org/officeDocument/2006/relationships" r:embed="rId13"/>
              <a:stretch>
                <a:fillRect/>
              </a:stretch>
            </xdr:blipFill>
            <xdr:spPr>
              <a:xfrm>
                <a:off x="14009782" y="4241494"/>
                <a:ext cx="699458" cy="626012"/>
              </a:xfrm>
              <a:prstGeom prst="rect">
                <a:avLst/>
              </a:prstGeom>
            </xdr:spPr>
          </xdr:pic>
          <xdr:pic>
            <xdr:nvPicPr>
              <xdr:cNvPr id="32" name="Picture 31">
                <a:extLst>
                  <a:ext uri="{FF2B5EF4-FFF2-40B4-BE49-F238E27FC236}">
                    <a16:creationId xmlns:a16="http://schemas.microsoft.com/office/drawing/2014/main" id="{D3F83D59-F31E-1778-4F62-EB5243CC6482}"/>
                  </a:ext>
                </a:extLst>
              </xdr:cNvPr>
              <xdr:cNvPicPr>
                <a:picLocks noChangeAspect="1"/>
              </xdr:cNvPicPr>
            </xdr:nvPicPr>
            <xdr:blipFill>
              <a:blip xmlns:r="http://schemas.openxmlformats.org/officeDocument/2006/relationships" r:embed="rId14"/>
              <a:stretch>
                <a:fillRect/>
              </a:stretch>
            </xdr:blipFill>
            <xdr:spPr>
              <a:xfrm flipV="1">
                <a:off x="14110771" y="5304622"/>
                <a:ext cx="488414" cy="488414"/>
              </a:xfrm>
              <a:prstGeom prst="rect">
                <a:avLst/>
              </a:prstGeom>
            </xdr:spPr>
          </xdr:pic>
          <xdr:pic>
            <xdr:nvPicPr>
              <xdr:cNvPr id="33" name="Picture 32">
                <a:extLst>
                  <a:ext uri="{FF2B5EF4-FFF2-40B4-BE49-F238E27FC236}">
                    <a16:creationId xmlns:a16="http://schemas.microsoft.com/office/drawing/2014/main" id="{A0148ACC-7D16-F008-508E-A7723CADC09F}"/>
                  </a:ext>
                </a:extLst>
              </xdr:cNvPr>
              <xdr:cNvPicPr>
                <a:picLocks noChangeAspect="1"/>
              </xdr:cNvPicPr>
            </xdr:nvPicPr>
            <xdr:blipFill>
              <a:blip xmlns:r="http://schemas.openxmlformats.org/officeDocument/2006/relationships" r:embed="rId15"/>
              <a:stretch>
                <a:fillRect/>
              </a:stretch>
            </xdr:blipFill>
            <xdr:spPr>
              <a:xfrm>
                <a:off x="14089363" y="6297978"/>
                <a:ext cx="564906" cy="486578"/>
              </a:xfrm>
              <a:prstGeom prst="rect">
                <a:avLst/>
              </a:prstGeom>
            </xdr:spPr>
          </xdr:pic>
        </xdr:grpSp>
        <xdr:grpSp>
          <xdr:nvGrpSpPr>
            <xdr:cNvPr id="45" name="Group 44">
              <a:extLst>
                <a:ext uri="{FF2B5EF4-FFF2-40B4-BE49-F238E27FC236}">
                  <a16:creationId xmlns:a16="http://schemas.microsoft.com/office/drawing/2014/main" id="{72AFD65E-46D5-53AA-4CA5-576A346D685C}"/>
                </a:ext>
              </a:extLst>
            </xdr:cNvPr>
            <xdr:cNvGrpSpPr/>
          </xdr:nvGrpSpPr>
          <xdr:grpSpPr>
            <a:xfrm>
              <a:off x="0" y="877447"/>
              <a:ext cx="1735157" cy="6026457"/>
              <a:chOff x="0" y="877447"/>
              <a:chExt cx="1735157" cy="6026457"/>
            </a:xfrm>
          </xdr:grpSpPr>
          <mc:AlternateContent xmlns:mc="http://schemas.openxmlformats.org/markup-compatibility/2006">
            <mc:Choice xmlns:a14="http://schemas.microsoft.com/office/drawing/2010/main" Requires="a14">
              <xdr:graphicFrame macro="">
                <xdr:nvGraphicFramePr>
                  <xdr:cNvPr id="4" name="DueDate (Year)">
                    <a:extLst>
                      <a:ext uri="{FF2B5EF4-FFF2-40B4-BE49-F238E27FC236}">
                        <a16:creationId xmlns:a16="http://schemas.microsoft.com/office/drawing/2014/main" id="{4424420D-784B-4599-A31A-EA590A5574F4}"/>
                      </a:ext>
                    </a:extLst>
                  </xdr:cNvPr>
                  <xdr:cNvGraphicFramePr/>
                </xdr:nvGraphicFramePr>
                <xdr:xfrm>
                  <a:off x="43786" y="877447"/>
                  <a:ext cx="1690123" cy="1615169"/>
                </xdr:xfrm>
                <a:graphic>
                  <a:graphicData uri="http://schemas.microsoft.com/office/drawing/2010/slicer">
                    <sle:slicer xmlns:sle="http://schemas.microsoft.com/office/drawing/2010/slicer" name="DueDate (Year)"/>
                  </a:graphicData>
                </a:graphic>
              </xdr:graphicFrame>
            </mc:Choice>
            <mc:Fallback>
              <xdr:sp macro="" textlink="">
                <xdr:nvSpPr>
                  <xdr:cNvPr id="0" name=""/>
                  <xdr:cNvSpPr>
                    <a:spLocks noTextEdit="1"/>
                  </xdr:cNvSpPr>
                </xdr:nvSpPr>
                <xdr:spPr>
                  <a:xfrm>
                    <a:off x="126412" y="1263037"/>
                    <a:ext cx="1690123" cy="161516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6" name="Subcategory">
                    <a:extLst>
                      <a:ext uri="{FF2B5EF4-FFF2-40B4-BE49-F238E27FC236}">
                        <a16:creationId xmlns:a16="http://schemas.microsoft.com/office/drawing/2014/main" id="{F211CD83-6E50-45FD-8B09-0FFF703F848C}"/>
                      </a:ext>
                    </a:extLst>
                  </xdr:cNvPr>
                  <xdr:cNvGraphicFramePr/>
                </xdr:nvGraphicFramePr>
                <xdr:xfrm>
                  <a:off x="23998" y="2526047"/>
                  <a:ext cx="1709159" cy="2303013"/>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106624" y="2911637"/>
                    <a:ext cx="1709159" cy="23030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mc:Choice xmlns:a14="http://schemas.microsoft.com/office/drawing/2010/main" Requires="a14">
              <xdr:graphicFrame macro="">
                <xdr:nvGraphicFramePr>
                  <xdr:cNvPr id="7" name="Color">
                    <a:extLst>
                      <a:ext uri="{FF2B5EF4-FFF2-40B4-BE49-F238E27FC236}">
                        <a16:creationId xmlns:a16="http://schemas.microsoft.com/office/drawing/2014/main" id="{7856EB0C-1A34-421D-9C9C-55C51608B5A4}"/>
                      </a:ext>
                    </a:extLst>
                  </xdr:cNvPr>
                  <xdr:cNvGraphicFramePr/>
                </xdr:nvGraphicFramePr>
                <xdr:xfrm>
                  <a:off x="0" y="4870900"/>
                  <a:ext cx="1735157" cy="2033004"/>
                </xdr:xfrm>
                <a:graphic>
                  <a:graphicData uri="http://schemas.microsoft.com/office/drawing/2010/slicer">
                    <sle:slicer xmlns:sle="http://schemas.microsoft.com/office/drawing/2010/slicer" name="Color"/>
                  </a:graphicData>
                </a:graphic>
              </xdr:graphicFrame>
            </mc:Choice>
            <mc:Fallback>
              <xdr:sp macro="" textlink="">
                <xdr:nvSpPr>
                  <xdr:cNvPr id="0" name=""/>
                  <xdr:cNvSpPr>
                    <a:spLocks noTextEdit="1"/>
                  </xdr:cNvSpPr>
                </xdr:nvSpPr>
                <xdr:spPr>
                  <a:xfrm>
                    <a:off x="82626" y="5256490"/>
                    <a:ext cx="1735157" cy="2033004"/>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grpSp>
    <xdr:clientData/>
  </xdr:twoCellAnchor>
  <xdr:twoCellAnchor editAs="oneCell">
    <xdr:from>
      <xdr:col>17</xdr:col>
      <xdr:colOff>578385</xdr:colOff>
      <xdr:row>0</xdr:row>
      <xdr:rowOff>0</xdr:rowOff>
    </xdr:from>
    <xdr:to>
      <xdr:col>21</xdr:col>
      <xdr:colOff>523301</xdr:colOff>
      <xdr:row>6</xdr:row>
      <xdr:rowOff>174067</xdr:rowOff>
    </xdr:to>
    <xdr:pic>
      <xdr:nvPicPr>
        <xdr:cNvPr id="43" name="Picture 42">
          <a:extLst>
            <a:ext uri="{FF2B5EF4-FFF2-40B4-BE49-F238E27FC236}">
              <a16:creationId xmlns:a16="http://schemas.microsoft.com/office/drawing/2014/main" id="{0B8EA4A4-7F72-F0AF-AF13-BE9DC46A564E}"/>
            </a:ext>
          </a:extLst>
        </xdr:cNvPr>
        <xdr:cNvPicPr>
          <a:picLocks noChangeAspect="1"/>
        </xdr:cNvPicPr>
      </xdr:nvPicPr>
      <xdr:blipFill>
        <a:blip xmlns:r="http://schemas.openxmlformats.org/officeDocument/2006/relationships" r:embed="rId16"/>
        <a:stretch>
          <a:fillRect/>
        </a:stretch>
      </xdr:blipFill>
      <xdr:spPr>
        <a:xfrm>
          <a:off x="10879156" y="0"/>
          <a:ext cx="2368627" cy="127575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6</xdr:col>
      <xdr:colOff>45720</xdr:colOff>
      <xdr:row>38</xdr:row>
      <xdr:rowOff>38100</xdr:rowOff>
    </xdr:from>
    <xdr:to>
      <xdr:col>8</xdr:col>
      <xdr:colOff>1236288</xdr:colOff>
      <xdr:row>52</xdr:row>
      <xdr:rowOff>148059</xdr:rowOff>
    </xdr:to>
    <xdr:pic>
      <xdr:nvPicPr>
        <xdr:cNvPr id="21" name="Picture 20">
          <a:extLst>
            <a:ext uri="{FF2B5EF4-FFF2-40B4-BE49-F238E27FC236}">
              <a16:creationId xmlns:a16="http://schemas.microsoft.com/office/drawing/2014/main" id="{5696F7A8-4F47-43CD-BAF0-E15948767870}"/>
            </a:ext>
          </a:extLst>
        </xdr:cNvPr>
        <xdr:cNvPicPr>
          <a:picLocks noChangeAspect="1"/>
        </xdr:cNvPicPr>
      </xdr:nvPicPr>
      <xdr:blipFill>
        <a:blip xmlns:r="http://schemas.openxmlformats.org/officeDocument/2006/relationships" r:embed="rId1"/>
        <a:stretch>
          <a:fillRect/>
        </a:stretch>
      </xdr:blipFill>
      <xdr:spPr>
        <a:xfrm>
          <a:off x="7071360" y="6697980"/>
          <a:ext cx="3743268" cy="2670279"/>
        </a:xfrm>
        <a:prstGeom prst="rect">
          <a:avLst/>
        </a:prstGeom>
      </xdr:spPr>
    </xdr:pic>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075498842591" createdVersion="5" refreshedVersion="8" minRefreshableVersion="3" recordCount="0" supportSubquery="1" supportAdvancedDrill="1" xr:uid="{B5827F59-9181-4CD3-B8DC-E0E8B45BD075}">
  <cacheSource type="external" connectionId="9"/>
  <cacheFields count="1">
    <cacheField name="[Measures].[Count of SalesOrderID]" caption="Count of SalesOrderID" numFmtId="0" hierarchy="112" level="32767"/>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0"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0" memberValueDatatype="130" unbalanced="0"/>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oneField="1" hidden="1">
      <fieldsUsage count="1">
        <fieldUsage x="0"/>
      </fieldsUsage>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98958335" createdVersion="5" refreshedVersion="8" minRefreshableVersion="3" recordCount="0" supportSubquery="1" supportAdvancedDrill="1" xr:uid="{A6581555-107B-4620-9B40-CED13268E2E6}">
  <cacheSource type="external" connectionId="9"/>
  <cacheFields count="4">
    <cacheField name="[Measures].[Distinct Count of SalesOrderID]" caption="Distinct Count of SalesOrderID" numFmtId="0" hierarchy="101" level="32767"/>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 name="[DimProducts].[Color].[Color]" caption="Color" numFmtId="0" hierarchy="5"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fieldsUsage count="2">
        <fieldUsage x="-1"/>
        <fieldUsage x="3"/>
      </fieldsUsage>
    </cacheHierarchy>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1"/>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oneField="1" hidden="1">
      <fieldsUsage count="1">
        <fieldUsage x="0"/>
      </fieldsUsage>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99305558" createdVersion="5" refreshedVersion="8" minRefreshableVersion="3" recordCount="0" supportSubquery="1" supportAdvancedDrill="1" xr:uid="{0C992CAB-97D6-4B38-9627-54F8EEF5F5C9}">
  <cacheSource type="external" connectionId="9"/>
  <cacheFields count="5">
    <cacheField name="[DimProducts].[Category].[Category]" caption="Category" numFmtId="0" hierarchy="29" level="1">
      <sharedItems count="4">
        <s v="Accessories"/>
        <s v="Bikes"/>
        <s v="Clothing"/>
        <s v="Components"/>
      </sharedItems>
    </cacheField>
    <cacheField name="[Measures].[Count of Subcategory]" caption="Count of Subcategory" numFmtId="0" hierarchy="111" level="32767"/>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 name="[DimProducts].[Color].[Color]" caption="Color" numFmtId="0" hierarchy="5"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fieldsUsage count="2">
        <fieldUsage x="-1"/>
        <fieldUsage x="4"/>
      </fieldsUsage>
    </cacheHierarchy>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3"/>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2"/>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oneField="1" hidden="1">
      <fieldsUsage count="1">
        <fieldUsage x="1"/>
      </fieldsUsage>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99537036" createdVersion="5" refreshedVersion="8" minRefreshableVersion="3" recordCount="0" supportSubquery="1" supportAdvancedDrill="1" xr:uid="{F1B44674-0EF9-4595-BAF7-4A324A27B797}">
  <cacheSource type="external" connectionId="9"/>
  <cacheFields count="3">
    <cacheField name="[Measures].[Distinct Count of SalesOrderID]" caption="Distinct Count of SalesOrderID" numFmtId="0" hierarchy="101" level="32767"/>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1"/>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oneField="1" hidden="1">
      <fieldsUsage count="1">
        <fieldUsage x="0"/>
      </fieldsUsage>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99884259" createdVersion="5" refreshedVersion="8" minRefreshableVersion="3" recordCount="0" supportSubquery="1" supportAdvancedDrill="1" xr:uid="{38E8103D-970D-4741-89C5-7DEA8A0AD346}">
  <cacheSource type="external" connectionId="9"/>
  <cacheFields count="5">
    <cacheField name="[DimProducts].[Category].[Category]" caption="Category" numFmtId="0" hierarchy="29" level="1">
      <sharedItems count="4">
        <s v="Accessories"/>
        <s v="Bikes"/>
        <s v="Clothing"/>
        <s v="Components"/>
      </sharedItems>
    </cacheField>
    <cacheField name="[Measures].[Distinct Count of SalesOrderID]" caption="Distinct Count of SalesOrderID" numFmtId="0" hierarchy="101" level="32767"/>
    <cacheField name="[Fact Order].[DueDate (Year)].[DueDate (Year)]" caption="DueDate (Year)" numFmtId="0" hierarchy="84" level="1">
      <sharedItems containsSemiMixedTypes="0" containsNonDate="0" containsString="0"/>
    </cacheField>
    <cacheField name="[DimProducts].[Color].[Color]" caption="Color" numFmtId="0" hierarchy="5" level="1">
      <sharedItems containsSemiMixedTypes="0" containsNonDate="0" containsString="0"/>
    </cacheField>
    <cacheField name="[Fact Order].[OrderDate].[OrderDate]" caption="OrderDate" numFmtId="0" hierarchy="60"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fieldsUsage count="2">
        <fieldUsage x="-1"/>
        <fieldUsage x="3"/>
      </fieldsUsage>
    </cacheHierarchy>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4"/>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2"/>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oneField="1" hidden="1">
      <fieldsUsage count="1">
        <fieldUsage x="1"/>
      </fieldsUsage>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700115743" createdVersion="5" refreshedVersion="8" minRefreshableVersion="3" recordCount="0" supportSubquery="1" supportAdvancedDrill="1" xr:uid="{1DCC36B8-E7FB-4F45-8F05-F168D54CE8A6}">
  <cacheSource type="external" connectionId="9"/>
  <cacheFields count="4">
    <cacheField name="[Measures].[Count of Product]" caption="Count of Product" numFmtId="0" hierarchy="106" level="32767"/>
    <cacheField name="[Fact Order].[DueDate (Year)].[DueDate (Year)]" caption="DueDate (Year)" numFmtId="0" hierarchy="84" level="1">
      <sharedItems containsSemiMixedTypes="0" containsNonDate="0" containsString="0"/>
    </cacheField>
    <cacheField name="[DimProducts].[Color].[Color]" caption="Color" numFmtId="0" hierarchy="5" level="1">
      <sharedItems containsSemiMixedTypes="0" containsNonDate="0" containsString="0"/>
    </cacheField>
    <cacheField name="[Fact Order].[OrderDate].[OrderDate]" caption="OrderDate" numFmtId="0" hierarchy="60"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fieldsUsage count="2">
        <fieldUsage x="-1"/>
        <fieldUsage x="2"/>
      </fieldsUsage>
    </cacheHierarchy>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3"/>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1"/>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oneField="1" hidden="1">
      <fieldsUsage count="1">
        <fieldUsage x="0"/>
      </fieldsUsage>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700231482" createdVersion="5" refreshedVersion="8" minRefreshableVersion="3" recordCount="0" supportSubquery="1" supportAdvancedDrill="1" xr:uid="{EA85B8E1-FEBF-4C57-8947-A01A880DF0C6}">
  <cacheSource type="external" connectionId="9"/>
  <cacheFields count="3">
    <cacheField name="[Measures].[Count of Subcategory]" caption="Count of Subcategory" numFmtId="0" hierarchy="111" level="32767"/>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1"/>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oneField="1" hidden="1">
      <fieldsUsage count="1">
        <fieldUsage x="0"/>
      </fieldsUsage>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51200925924" createdVersion="5" refreshedVersion="8" minRefreshableVersion="3" recordCount="0" supportSubquery="1" supportAdvancedDrill="1" xr:uid="{E9C0A86A-1F6D-49DE-9D57-1CE93E118751}">
  <cacheSource type="external" connectionId="9"/>
  <cacheFields count="5">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 name="[Measures].[Average of Weight]" caption="Average of Weight" numFmtId="0" hierarchy="116" level="32767"/>
    <cacheField name="[DimProducts].[Category].[Category]" caption="Category" numFmtId="0" hierarchy="29" level="1">
      <sharedItems containsBlank="1" count="3">
        <m/>
        <s v="Bikes"/>
        <s v="Components"/>
      </sharedItems>
    </cacheField>
    <cacheField name="[DimProducts].[Color].[Color]" caption="Color" numFmtId="0" hierarchy="5"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fieldsUsage count="2">
        <fieldUsage x="-1"/>
        <fieldUsage x="4"/>
      </fieldsUsage>
    </cacheHierarchy>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3"/>
      </fieldsUsage>
    </cacheHierarchy>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1"/>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0"/>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oneField="1" hidden="1">
      <fieldsUsage count="1">
        <fieldUsage x="2"/>
      </fieldsUsage>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51201736109" createdVersion="5" refreshedVersion="8" minRefreshableVersion="3" recordCount="0" supportSubquery="1" supportAdvancedDrill="1" xr:uid="{9CAB6D6C-3E6B-4CF8-A0DD-FE326C0109D6}">
  <cacheSource type="external" connectionId="9"/>
  <cacheFields count="5">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 name="[DimProducts].[Product].[Product]" caption="Product" numFmtId="0" hierarchy="1" level="1">
      <sharedItems count="10">
        <s v="AWC Logo Cap"/>
        <s v="Fender Set - Mountain"/>
        <s v="Long-Sleeve Logo Jersey, L"/>
        <s v="Mountain Tire Tube"/>
        <s v="Patch Kit/8 Patches"/>
        <s v="Road Tire Tube"/>
        <s v="Sport-100 Helmet, Black"/>
        <s v="Sport-100 Helmet, Blue"/>
        <s v="Sport-100 Helmet, Red"/>
        <s v="Water Bottle - 30 oz."/>
      </sharedItems>
    </cacheField>
    <cacheField name="[Measures].[Sum of SalesOrderID]" caption="Sum of SalesOrderID" numFmtId="0" hierarchy="100" level="32767"/>
    <cacheField name="[DimProducts].[Color].[Color]" caption="Color" numFmtId="0" hierarchy="5"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2" memberValueDatatype="130" unbalanced="0">
      <fieldsUsage count="2">
        <fieldUsage x="-1"/>
        <fieldUsage x="2"/>
      </fieldsUsage>
    </cacheHierarchy>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fieldsUsage count="2">
        <fieldUsage x="-1"/>
        <fieldUsage x="4"/>
      </fieldsUsage>
    </cacheHierarchy>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1"/>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0"/>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oneField="1" hidden="1">
      <fieldsUsage count="1">
        <fieldUsage x="3"/>
      </fieldsUsage>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51202430556" createdVersion="5" refreshedVersion="8" minRefreshableVersion="3" recordCount="0" supportSubquery="1" supportAdvancedDrill="1" xr:uid="{3F8E8EEF-CB2A-4BAD-B0CF-1F3404AF7F97}">
  <cacheSource type="external" connectionId="9"/>
  <cacheFields count="5">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 name="[DimProducts].[Product].[Product]" caption="Product" numFmtId="0" hierarchy="1" level="1">
      <sharedItems count="10">
        <s v="AWC Logo Cap"/>
        <s v="Fender Set - Mountain"/>
        <s v="Long-Sleeve Logo Jersey, L"/>
        <s v="Mountain Tire Tube"/>
        <s v="Patch Kit/8 Patches"/>
        <s v="Road Tire Tube"/>
        <s v="Sport-100 Helmet, Black"/>
        <s v="Sport-100 Helmet, Blue"/>
        <s v="Sport-100 Helmet, Red"/>
        <s v="Water Bottle - 30 oz."/>
      </sharedItems>
    </cacheField>
    <cacheField name="[Measures].[Sum of SalesOrderID]" caption="Sum of SalesOrderID" numFmtId="0" hierarchy="100" level="32767"/>
    <cacheField name="[DimProducts].[Color].[Color]" caption="Color" numFmtId="0" hierarchy="5"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2" memberValueDatatype="130" unbalanced="0">
      <fieldsUsage count="2">
        <fieldUsage x="-1"/>
        <fieldUsage x="2"/>
      </fieldsUsage>
    </cacheHierarchy>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fieldsUsage count="2">
        <fieldUsage x="-1"/>
        <fieldUsage x="4"/>
      </fieldsUsage>
    </cacheHierarchy>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1"/>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0"/>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oneField="1" hidden="1">
      <fieldsUsage count="1">
        <fieldUsage x="3"/>
      </fieldsUsage>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075500925923" createdVersion="3" refreshedVersion="8" minRefreshableVersion="3" recordCount="0" supportSubquery="1" supportAdvancedDrill="1" xr:uid="{78DFA3D0-F27C-483B-A9DE-FD88D9D216B3}">
  <cacheSource type="external" connectionId="9">
    <extLst>
      <ext xmlns:x14="http://schemas.microsoft.com/office/spreadsheetml/2009/9/main" uri="{F057638F-6D5F-4e77-A914-E7F072B9BCA8}">
        <x14:sourceConnection name="ThisWorkbookDataModel"/>
      </ext>
    </extLst>
  </cacheSource>
  <cacheFields count="0"/>
  <cacheHierarchies count="125">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ies>
  <kpis count="0"/>
  <extLst>
    <ext xmlns:x14="http://schemas.microsoft.com/office/spreadsheetml/2009/9/main" uri="{725AE2AE-9491-48be-B2B4-4EB974FC3084}">
      <x14:pivotCacheDefinition slicerData="1" pivotCacheId="972790235"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075497569444" createdVersion="5" refreshedVersion="8" minRefreshableVersion="3" recordCount="0" supportSubquery="1" supportAdvancedDrill="1" xr:uid="{E14E96FA-926A-465F-9446-DE8136584478}">
  <cacheSource type="external" connectionId="9"/>
  <cacheFields count="2">
    <cacheField name="[DimProducts].[Category].[Category]" caption="Category" numFmtId="0" hierarchy="29" level="1">
      <sharedItems count="4">
        <s v="Accessories"/>
        <s v="Bikes"/>
        <s v="Clothing"/>
        <s v="Components"/>
      </sharedItems>
    </cacheField>
    <cacheField name="[Measures].[Sum of SalesOrderID]" caption="Sum of SalesOrderID" numFmtId="0" hierarchy="100" level="32767"/>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0"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0"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0" memberValueDatatype="130" unbalanced="0"/>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oneField="1" hidden="1">
      <fieldsUsage count="1">
        <fieldUsage x="1"/>
      </fieldsUsage>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075506597219" createdVersion="3" refreshedVersion="8" minRefreshableVersion="3" recordCount="0" supportSubquery="1" supportAdvancedDrill="1" xr:uid="{CD4B938E-8A8D-412D-B501-0FA6F64A9F68}">
  <cacheSource type="external" connectionId="9">
    <extLst>
      <ext xmlns:x14="http://schemas.microsoft.com/office/spreadsheetml/2009/9/main" uri="{F057638F-6D5F-4e77-A914-E7F072B9BCA8}">
        <x14:sourceConnection name="ThisWorkbookDataModel"/>
      </ext>
    </extLst>
  </cacheSource>
  <cacheFields count="0"/>
  <cacheHierarchies count="125">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0"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0" memberValueDatatype="130" unbalanced="0"/>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ies>
  <kpis count="0"/>
  <extLst>
    <ext xmlns:x14="http://schemas.microsoft.com/office/spreadsheetml/2009/9/main" uri="{725AE2AE-9491-48be-B2B4-4EB974FC3084}">
      <x14:pivotCacheDefinition pivotCacheId="979633758" supportSubqueryNonVisual="1" supportSubqueryCalcMem="1" supportAddCalcMems="1"/>
    </ext>
    <ext xmlns:x15="http://schemas.microsoft.com/office/spreadsheetml/2010/11/main" uri="{ABF5C744-AB39-4b91-8756-CFA1BBC848D5}">
      <x15:pivotCacheIdVersion cacheIdSupportedVersion="6" cacheIdCreatedVersion="7"/>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35879632" createdVersion="5" refreshedVersion="8" minRefreshableVersion="3" recordCount="0" supportSubquery="1" supportAdvancedDrill="1" xr:uid="{53D0ED87-9928-46A8-A655-00F822E80017}">
  <cacheSource type="external" connectionId="9"/>
  <cacheFields count="3">
    <cacheField name="[DimProducts].[Category].[Category]" caption="Category" numFmtId="0" hierarchy="29" level="1">
      <sharedItems count="4">
        <s v="Accessories"/>
        <s v="Bikes"/>
        <s v="Clothing"/>
        <s v="Components"/>
      </sharedItems>
    </cacheField>
    <cacheField name="[Measures].[Sum of TaxAmt]" caption="Sum of TaxAmt" numFmtId="0" hierarchy="121" level="32767"/>
    <cacheField name="[Fact Order].[OrderDate].[OrderDate]" caption="OrderDate" numFmtId="0" hierarchy="60"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0"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0" memberValueDatatype="130" unbalanced="0"/>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oneField="1" hidden="1">
      <fieldsUsage count="1">
        <fieldUsage x="1"/>
      </fieldsUsage>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36226855" createdVersion="5" refreshedVersion="8" minRefreshableVersion="3" recordCount="0" supportSubquery="1" supportAdvancedDrill="1" xr:uid="{B0DA93B9-733A-4507-A692-84082181D8D9}">
  <cacheSource type="external" connectionId="9"/>
  <cacheFields count="3">
    <cacheField name="[DimProducts].[Category].[Category]" caption="Category" numFmtId="0" hierarchy="29" level="1">
      <sharedItems count="4">
        <s v="Accessories"/>
        <s v="Bikes"/>
        <s v="Clothing"/>
        <s v="Components"/>
      </sharedItems>
    </cacheField>
    <cacheField name="[Fact Order].[OrderDate].[OrderDate]" caption="OrderDate" numFmtId="0" hierarchy="60" level="1">
      <sharedItems containsSemiMixedTypes="0" containsNonDate="0" containsString="0"/>
    </cacheField>
    <cacheField name="[Measures].[Count of CreditCardApprovalCode]" caption="Count of CreditCardApprovalCode" numFmtId="0" hierarchy="129" level="32767"/>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0"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1"/>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2"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0" memberValueDatatype="130" unbalanced="0"/>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oneField="1" hidden="1">
      <fieldsUsage count="1">
        <fieldUsage x="2"/>
      </fieldsUsage>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96875003" createdVersion="5" refreshedVersion="8" minRefreshableVersion="3" recordCount="0" supportSubquery="1" supportAdvancedDrill="1" xr:uid="{5D5C2EB1-FE4D-4122-AFCB-8F55356D5536}">
  <cacheSource type="external" connectionId="9"/>
  <cacheFields count="4">
    <cacheField name="[Measures].[Sum of SalesOrderID]" caption="Sum of SalesOrderID" numFmtId="0" hierarchy="100" level="32767"/>
    <cacheField name="[DimTerritory].[Territory].[Territory]" caption="Territory" numFmtId="0" hierarchy="39" level="1">
      <sharedItems count="10">
        <s v="Australia"/>
        <s v="Canada"/>
        <s v="Central"/>
        <s v="France"/>
        <s v="Germany"/>
        <s v="Northeast"/>
        <s v="Northwest"/>
        <s v="Southeast"/>
        <s v="Southwest"/>
        <s v="United Kingdom"/>
      </sharedItems>
    </cacheField>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2" memberValueDatatype="130" unbalanced="0">
      <fieldsUsage count="2">
        <fieldUsage x="-1"/>
        <fieldUsage x="1"/>
      </fieldsUsage>
    </cacheHierarchy>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3"/>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2"/>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oneField="1" hidden="1">
      <fieldsUsage count="1">
        <fieldUsage x="0"/>
      </fieldsUsage>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97337965" createdVersion="5" refreshedVersion="8" minRefreshableVersion="3" recordCount="0" supportSubquery="1" supportAdvancedDrill="1" xr:uid="{C6C5FC15-7D8A-4244-B2A8-AF82954AFE6C}">
  <cacheSource type="external" connectionId="9"/>
  <cacheFields count="4">
    <cacheField name="[DimProducts].[Category].[Category]" caption="Category" numFmtId="0" hierarchy="29" level="1">
      <sharedItems containsBlank="1" count="5">
        <m/>
        <s v="Accessories"/>
        <s v="Bikes"/>
        <s v="Clothing"/>
        <s v="Components"/>
      </sharedItems>
    </cacheField>
    <cacheField name="[Measures].[Count of Product]" caption="Count of Product" numFmtId="0" hierarchy="106" level="32767"/>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3"/>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2"/>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oneField="1" hidden="1">
      <fieldsUsage count="1">
        <fieldUsage x="1"/>
      </fieldsUsage>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97916665" createdVersion="5" refreshedVersion="8" minRefreshableVersion="3" recordCount="0" supportSubquery="1" supportAdvancedDrill="1" xr:uid="{32A2FDA9-BBDC-4F19-8952-746184DB64FE}">
  <cacheSource type="external" connectionId="9"/>
  <cacheFields count="5">
    <cacheField name="[DimProducts].[Category].[Category]" caption="Category" numFmtId="0" hierarchy="29" level="1">
      <sharedItems count="4">
        <s v="Accessories"/>
        <s v="Bikes"/>
        <s v="Clothing"/>
        <s v="Components"/>
      </sharedItems>
    </cacheField>
    <cacheField name="[Measures].[Distinct Count of SalesOrderID]" caption="Distinct Count of SalesOrderID" numFmtId="0" hierarchy="101" level="32767"/>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 name="[DimProducts].[Color].[Color]" caption="Color" numFmtId="0" hierarchy="5"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fieldsUsage count="2">
        <fieldUsage x="-1"/>
        <fieldUsage x="4"/>
      </fieldsUsage>
    </cacheHierarchy>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3"/>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2"/>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oneField="1" hidden="1">
      <fieldsUsage count="1">
        <fieldUsage x="1"/>
      </fieldsUsage>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98495373" createdVersion="5" refreshedVersion="8" minRefreshableVersion="3" recordCount="0" supportSubquery="1" supportAdvancedDrill="1" xr:uid="{50564A6C-56E6-4BA1-A277-051E4A5C9C11}">
  <cacheSource type="external" connectionId="9"/>
  <cacheFields count="4">
    <cacheField name="[DimProducts].[Category].[Category]" caption="Category" numFmtId="0" hierarchy="29" level="1">
      <sharedItems count="4">
        <s v="Accessories"/>
        <s v="Bikes"/>
        <s v="Clothing"/>
        <s v="Components"/>
      </sharedItems>
    </cacheField>
    <cacheField name="[Measures].[Distinct Count of SalesOrderID]" caption="Distinct Count of SalesOrderID" numFmtId="0" hierarchy="101" level="32767"/>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0"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0"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2" memberValueDatatype="130" unbalanced="0">
      <fieldsUsage count="2">
        <fieldUsage x="-1"/>
        <fieldUsage x="0"/>
      </fieldsUsage>
    </cacheHierarchy>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3"/>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2"/>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oneField="1" hidden="1">
      <fieldsUsage count="1">
        <fieldUsage x="1"/>
      </fieldsUsage>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hidden="1">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AMA" refreshedDate="45816.14669872685" createdVersion="5" refreshedVersion="8" minRefreshableVersion="3" recordCount="0" supportSubquery="1" supportAdvancedDrill="1" xr:uid="{6B368C0A-9C16-4C1D-A91E-03D6E7596FE8}">
  <cacheSource type="external" connectionId="9"/>
  <cacheFields count="3">
    <cacheField name="[Measures].[Count of SalesOrderNumber]" caption="Count of SalesOrderNumber" numFmtId="0" hierarchy="107" level="32767"/>
    <cacheField name="[Fact Order].[DueDate (Year)].[DueDate (Year)]" caption="DueDate (Year)" numFmtId="0" hierarchy="84" level="1">
      <sharedItems containsSemiMixedTypes="0" containsNonDate="0" containsString="0"/>
    </cacheField>
    <cacheField name="[Fact Order].[OrderDate].[OrderDate]" caption="OrderDate" numFmtId="0" hierarchy="60" level="1">
      <sharedItems containsSemiMixedTypes="0" containsNonDate="0" containsString="0"/>
    </cacheField>
  </cacheFields>
  <cacheHierarchies count="130">
    <cacheHierarchy uniqueName="[DimProducts].[ProductID]" caption="ProductID" attribute="1" defaultMemberUniqueName="[DimProducts].[ProductID].[All]" allUniqueName="[DimProducts].[ProductID].[All]" dimensionUniqueName="[DimProducts]" displayFolder="" count="0" memberValueDatatype="20" unbalanced="0"/>
    <cacheHierarchy uniqueName="[DimProducts].[Product]" caption="Product" attribute="1" defaultMemberUniqueName="[DimProducts].[Product].[All]" allUniqueName="[DimProducts].[Product].[All]" dimensionUniqueName="[DimProducts]" displayFolder="" count="0" memberValueDatatype="130" unbalanced="0"/>
    <cacheHierarchy uniqueName="[DimProducts].[ProductNumber]" caption="ProductNumber" attribute="1" defaultMemberUniqueName="[DimProducts].[ProductNumber].[All]" allUniqueName="[DimProducts].[ProductNumber].[All]" dimensionUniqueName="[DimProducts]" displayFolder="" count="0" memberValueDatatype="130" unbalanced="0"/>
    <cacheHierarchy uniqueName="[DimProducts].[MakeFlag]" caption="MakeFlag" attribute="1" defaultMemberUniqueName="[DimProducts].[MakeFlag].[All]" allUniqueName="[DimProducts].[MakeFlag].[All]" dimensionUniqueName="[DimProducts]" displayFolder="" count="0" memberValueDatatype="11" unbalanced="0"/>
    <cacheHierarchy uniqueName="[DimProducts].[FinishedGoodsFlag]" caption="FinishedGoodsFlag" attribute="1" defaultMemberUniqueName="[DimProducts].[FinishedGoodsFlag].[All]" allUniqueName="[DimProducts].[FinishedGoodsFlag].[All]" dimensionUniqueName="[DimProducts]" displayFolder="" count="0" memberValueDatatype="11" unbalanced="0"/>
    <cacheHierarchy uniqueName="[DimProducts].[Color]" caption="Color" attribute="1" defaultMemberUniqueName="[DimProducts].[Color].[All]" allUniqueName="[DimProducts].[Color].[All]" dimensionUniqueName="[DimProducts]" displayFolder="" count="2" memberValueDatatype="130" unbalanced="0"/>
    <cacheHierarchy uniqueName="[DimProducts].[SafetyStockLevel]" caption="SafetyStockLevel" attribute="1" defaultMemberUniqueName="[DimProducts].[SafetyStockLevel].[All]" allUniqueName="[DimProducts].[SafetyStockLevel].[All]" dimensionUniqueName="[DimProducts]" displayFolder="" count="0" memberValueDatatype="20" unbalanced="0"/>
    <cacheHierarchy uniqueName="[DimProducts].[ReorderPoint]" caption="ReorderPoint" attribute="1" defaultMemberUniqueName="[DimProducts].[ReorderPoint].[All]" allUniqueName="[DimProducts].[ReorderPoint].[All]" dimensionUniqueName="[DimProducts]" displayFolder="" count="0" memberValueDatatype="20" unbalanced="0"/>
    <cacheHierarchy uniqueName="[DimProducts].[StandardCost]" caption="StandardCost" attribute="1" defaultMemberUniqueName="[DimProducts].[StandardCost].[All]" allUniqueName="[DimProducts].[StandardCost].[All]" dimensionUniqueName="[DimProducts]" displayFolder="" count="0" memberValueDatatype="5" unbalanced="0"/>
    <cacheHierarchy uniqueName="[DimProducts].[ListPrice]" caption="ListPrice" attribute="1" defaultMemberUniqueName="[DimProducts].[ListPrice].[All]" allUniqueName="[DimProducts].[ListPrice].[All]" dimensionUniqueName="[DimProducts]" displayFolder="" count="0" memberValueDatatype="5" unbalanced="0"/>
    <cacheHierarchy uniqueName="[DimProducts].[Size]" caption="Size" attribute="1" defaultMemberUniqueName="[DimProducts].[Size].[All]" allUniqueName="[DimProducts].[Size].[All]" dimensionUniqueName="[DimProducts]" displayFolder="" count="0" memberValueDatatype="130" unbalanced="0"/>
    <cacheHierarchy uniqueName="[DimProducts].[SizeUnitMeasureCode]" caption="SizeUnitMeasureCode" attribute="1" defaultMemberUniqueName="[DimProducts].[SizeUnitMeasureCode].[All]" allUniqueName="[DimProducts].[SizeUnitMeasureCode].[All]" dimensionUniqueName="[DimProducts]" displayFolder="" count="0" memberValueDatatype="130" unbalanced="0"/>
    <cacheHierarchy uniqueName="[DimProducts].[WeightUnitMeasureCode]" caption="WeightUnitMeasureCode" attribute="1" defaultMemberUniqueName="[DimProducts].[WeightUnitMeasureCode].[All]" allUniqueName="[DimProducts].[WeightUnitMeasureCode].[All]" dimensionUniqueName="[DimProducts]" displayFolder="" count="0" memberValueDatatype="130" unbalanced="0"/>
    <cacheHierarchy uniqueName="[DimProducts].[Weight]" caption="Weight" attribute="1" defaultMemberUniqueName="[DimProducts].[Weight].[All]" allUniqueName="[DimProducts].[Weight].[All]" dimensionUniqueName="[DimProducts]" displayFolder="" count="0" memberValueDatatype="5" unbalanced="0"/>
    <cacheHierarchy uniqueName="[DimProducts].[DaysToManufacture]" caption="DaysToManufacture" attribute="1" defaultMemberUniqueName="[DimProducts].[DaysToManufacture].[All]" allUniqueName="[DimProducts].[DaysToManufacture].[All]" dimensionUniqueName="[DimProducts]" displayFolder="" count="0" memberValueDatatype="20" unbalanced="0"/>
    <cacheHierarchy uniqueName="[DimProducts].[ProductLine]" caption="ProductLine" attribute="1" defaultMemberUniqueName="[DimProducts].[ProductLine].[All]" allUniqueName="[DimProducts].[ProductLine].[All]" dimensionUniqueName="[DimProducts]" displayFolder="" count="0" memberValueDatatype="130" unbalanced="0"/>
    <cacheHierarchy uniqueName="[DimProducts].[Class]" caption="Class" attribute="1" defaultMemberUniqueName="[DimProducts].[Class].[All]" allUniqueName="[DimProducts].[Class].[All]" dimensionUniqueName="[DimProducts]" displayFolder="" count="0" memberValueDatatype="130" unbalanced="0"/>
    <cacheHierarchy uniqueName="[DimProducts].[Style]" caption="Style" attribute="1" defaultMemberUniqueName="[DimProducts].[Style].[All]" allUniqueName="[DimProducts].[Style].[All]" dimensionUniqueName="[DimProducts]" displayFolder="" count="0" memberValueDatatype="130" unbalanced="0"/>
    <cacheHierarchy uniqueName="[DimProducts].[ProductSubcategoryID]" caption="ProductSubcategoryID" attribute="1" defaultMemberUniqueName="[DimProducts].[ProductSubcategoryID].[All]" allUniqueName="[DimProducts].[ProductSubcategoryID].[All]" dimensionUniqueName="[DimProducts]" displayFolder="" count="0" memberValueDatatype="20" unbalanced="0"/>
    <cacheHierarchy uniqueName="[DimProducts].[ProductModelID]" caption="ProductModelID" attribute="1" defaultMemberUniqueName="[DimProducts].[ProductModelID].[All]" allUniqueName="[DimProducts].[ProductModelID].[All]" dimensionUniqueName="[DimProducts]" displayFolder="" count="0" memberValueDatatype="20" unbalanced="0"/>
    <cacheHierarchy uniqueName="[DimProducts].[SellStartDate]" caption="SellStartDate" attribute="1" time="1" defaultMemberUniqueName="[DimProducts].[SellStartDate].[All]" allUniqueName="[DimProducts].[SellStartDate].[All]" dimensionUniqueName="[DimProducts]" displayFolder="" count="0" memberValueDatatype="7" unbalanced="0"/>
    <cacheHierarchy uniqueName="[DimProducts].[SellEndDate]" caption="SellEndDate" attribute="1" time="1" defaultMemberUniqueName="[DimProducts].[SellEndDate].[All]" allUniqueName="[DimProducts].[SellEndDate].[All]" dimensionUniqueName="[DimProducts]" displayFolder="" count="0" memberValueDatatype="7" unbalanced="0"/>
    <cacheHierarchy uniqueName="[DimProducts].[DiscontinuedDate]" caption="DiscontinuedDate" attribute="1" time="1" defaultMemberUniqueName="[DimProducts].[DiscontinuedDate].[All]" allUniqueName="[DimProducts].[DiscontinuedDate].[All]" dimensionUniqueName="[DimProducts]" displayFolder="" count="0" memberValueDatatype="7" unbalanced="0"/>
    <cacheHierarchy uniqueName="[DimProducts].[rowguid]" caption="rowguid" attribute="1" defaultMemberUniqueName="[DimProducts].[rowguid].[All]" allUniqueName="[DimProducts].[rowguid].[All]" dimensionUniqueName="[DimProducts]" displayFolder="" count="0" memberValueDatatype="130" unbalanced="0"/>
    <cacheHierarchy uniqueName="[DimProducts].[ModifiedDate]" caption="ModifiedDate" attribute="1" time="1" defaultMemberUniqueName="[DimProducts].[ModifiedDate].[All]" allUniqueName="[DimProducts].[ModifiedDate].[All]" dimensionUniqueName="[DimProducts]" displayFolder="" count="0" memberValueDatatype="7" unbalanced="0"/>
    <cacheHierarchy uniqueName="[DimProducts].[CategoryID]" caption="CategoryID" attribute="1" defaultMemberUniqueName="[DimProducts].[CategoryID].[All]" allUniqueName="[DimProducts].[CategoryID].[All]" dimensionUniqueName="[DimProducts]" displayFolder="" count="0" memberValueDatatype="20" unbalanced="0"/>
    <cacheHierarchy uniqueName="[DimProducts].[Subcategory]" caption="Subcategory" attribute="1" defaultMemberUniqueName="[DimProducts].[Subcategory].[All]" allUniqueName="[DimProducts].[Subcategory].[All]" dimensionUniqueName="[DimProducts]" displayFolder="" count="2" memberValueDatatype="130" unbalanced="0"/>
    <cacheHierarchy uniqueName="[DimProducts].[rowguid.1]" caption="rowguid.1" attribute="1" defaultMemberUniqueName="[DimProducts].[rowguid.1].[All]" allUniqueName="[DimProducts].[rowguid.1].[All]" dimensionUniqueName="[DimProducts]" displayFolder="" count="0" memberValueDatatype="130" unbalanced="0"/>
    <cacheHierarchy uniqueName="[DimProducts].[ModifiedDate.1]" caption="ModifiedDate.1" attribute="1" time="1" defaultMemberUniqueName="[DimProducts].[ModifiedDate.1].[All]" allUniqueName="[DimProducts].[ModifiedDate.1].[All]" dimensionUniqueName="[DimProducts]" displayFolder="" count="0" memberValueDatatype="7" unbalanced="0"/>
    <cacheHierarchy uniqueName="[DimProducts].[Category]" caption="Category" attribute="1" defaultMemberUniqueName="[DimProducts].[Category].[All]" allUniqueName="[DimProducts].[Category].[All]" dimensionUniqueName="[DimProducts]" displayFolder="" count="0" memberValueDatatype="130" unbalanced="0"/>
    <cacheHierarchy uniqueName="[DimProducts].[rowguid.2]" caption="rowguid.2" attribute="1" defaultMemberUniqueName="[DimProducts].[rowguid.2].[All]" allUniqueName="[DimProducts].[rowguid.2].[All]" dimensionUniqueName="[DimProducts]" displayFolder="" count="0" memberValueDatatype="130" unbalanced="0"/>
    <cacheHierarchy uniqueName="[DimProducts].[ModifiedDate.2]" caption="ModifiedDate.2" attribute="1" time="1" defaultMemberUniqueName="[DimProducts].[ModifiedDate.2].[All]" allUniqueName="[DimProducts].[ModifiedDate.2].[All]" dimensionUniqueName="[DimProducts]" displayFolder="" count="0" memberValueDatatype="7" unbalanced="0"/>
    <cacheHierarchy uniqueName="[DimProducts].[SellStartDate (Year)]" caption="SellStartDate (Year)" attribute="1" defaultMemberUniqueName="[DimProducts].[SellStartDate (Year)].[All]" allUniqueName="[DimProducts].[SellStartDate (Year)].[All]" dimensionUniqueName="[DimProducts]" displayFolder="" count="0" memberValueDatatype="130" unbalanced="0"/>
    <cacheHierarchy uniqueName="[DimProducts].[SellStartDate (Quarter)]" caption="SellStartDate (Quarter)" attribute="1" defaultMemberUniqueName="[DimProducts].[SellStartDate (Quarter)].[All]" allUniqueName="[DimProducts].[SellStartDate (Quarter)].[All]" dimensionUniqueName="[DimProducts]" displayFolder="" count="0" memberValueDatatype="130" unbalanced="0"/>
    <cacheHierarchy uniqueName="[DimProducts].[SellStartDate (Month)]" caption="SellStartDate (Month)" attribute="1" defaultMemberUniqueName="[DimProducts].[SellStartDate (Month)].[All]" allUniqueName="[DimProducts].[SellStartDate (Month)].[All]" dimensionUniqueName="[DimProducts]" displayFolder="" count="0" memberValueDatatype="130" unbalanced="0"/>
    <cacheHierarchy uniqueName="[DimProducts].[SellEndDate (Year)]" caption="SellEndDate (Year)" attribute="1" defaultMemberUniqueName="[DimProducts].[SellEndDate (Year)].[All]" allUniqueName="[DimProducts].[SellEndDate (Year)].[All]" dimensionUniqueName="[DimProducts]" displayFolder="" count="0" memberValueDatatype="130" unbalanced="0"/>
    <cacheHierarchy uniqueName="[DimProducts].[SellEndDate (Quarter)]" caption="SellEndDate (Quarter)" attribute="1" defaultMemberUniqueName="[DimProducts].[SellEndDate (Quarter)].[All]" allUniqueName="[DimProducts].[SellEndDate (Quarter)].[All]" dimensionUniqueName="[DimProducts]" displayFolder="" count="0" memberValueDatatype="130" unbalanced="0"/>
    <cacheHierarchy uniqueName="[DimProducts].[SellEndDate (Month)]" caption="SellEndDate (Month)" attribute="1" defaultMemberUniqueName="[DimProducts].[SellEndDate (Month)].[All]" allUniqueName="[DimProducts].[SellEndDate (Month)].[All]" dimensionUniqueName="[DimProducts]" displayFolder="" count="0" memberValueDatatype="130" unbalanced="0"/>
    <cacheHierarchy uniqueName="[DimTerritory].[TerritoryID]" caption="TerritoryID" attribute="1" defaultMemberUniqueName="[DimTerritory].[TerritoryID].[All]" allUniqueName="[DimTerritory].[TerritoryID].[All]" dimensionUniqueName="[DimTerritory]" displayFolder="" count="0" memberValueDatatype="20" unbalanced="0"/>
    <cacheHierarchy uniqueName="[DimTerritory].[Territory]" caption="Territory" attribute="1" defaultMemberUniqueName="[DimTerritory].[Territory].[All]" allUniqueName="[DimTerritory].[Territory].[All]" dimensionUniqueName="[DimTerritory]" displayFolder="" count="0" memberValueDatatype="130" unbalanced="0"/>
    <cacheHierarchy uniqueName="[DimTerritory].[CountryRegionCode]" caption="CountryRegionCode" attribute="1" defaultMemberUniqueName="[DimTerritory].[CountryRegionCode].[All]" allUniqueName="[DimTerritory].[CountryRegionCode].[All]" dimensionUniqueName="[DimTerritory]" displayFolder="" count="0" memberValueDatatype="130" unbalanced="0"/>
    <cacheHierarchy uniqueName="[DimTerritory].[Group]" caption="Group" attribute="1" defaultMemberUniqueName="[DimTerritory].[Group].[All]" allUniqueName="[DimTerritory].[Group].[All]" dimensionUniqueName="[DimTerritory]" displayFolder="" count="0" memberValueDatatype="130" unbalanced="0"/>
    <cacheHierarchy uniqueName="[DimTerritory].[SalesYTD]" caption="SalesYTD" attribute="1" defaultMemberUniqueName="[DimTerritory].[SalesYTD].[All]" allUniqueName="[DimTerritory].[SalesYTD].[All]" dimensionUniqueName="[DimTerritory]" displayFolder="" count="0" memberValueDatatype="6" unbalanced="0"/>
    <cacheHierarchy uniqueName="[DimTerritory].[SalesLastYear]" caption="SalesLastYear" attribute="1" defaultMemberUniqueName="[DimTerritory].[SalesLastYear].[All]" allUniqueName="[DimTerritory].[SalesLastYear].[All]" dimensionUniqueName="[DimTerritory]" displayFolder="" count="0" memberValueDatatype="6" unbalanced="0"/>
    <cacheHierarchy uniqueName="[DimTerritory].[CostYTD]" caption="CostYTD" attribute="1" defaultMemberUniqueName="[DimTerritory].[CostYTD].[All]" allUniqueName="[DimTerritory].[CostYTD].[All]" dimensionUniqueName="[DimTerritory]" displayFolder="" count="0" memberValueDatatype="6" unbalanced="0"/>
    <cacheHierarchy uniqueName="[DimTerritory].[CostLastYear]" caption="CostLastYear" attribute="1" defaultMemberUniqueName="[DimTerritory].[CostLastYear].[All]" allUniqueName="[DimTerritory].[CostLastYear].[All]" dimensionUniqueName="[DimTerritory]" displayFolder="" count="0" memberValueDatatype="6" unbalanced="0"/>
    <cacheHierarchy uniqueName="[DimTerritory].[rowguid]" caption="rowguid" attribute="1" defaultMemberUniqueName="[DimTerritory].[rowguid].[All]" allUniqueName="[DimTerritory].[rowguid].[All]" dimensionUniqueName="[DimTerritory]" displayFolder="" count="0" memberValueDatatype="130" unbalanced="0"/>
    <cacheHierarchy uniqueName="[DimTerritory].[ModifiedDate]" caption="ModifiedDate" attribute="1" time="1" defaultMemberUniqueName="[DimTerritory].[ModifiedDate].[All]" allUniqueName="[DimTerritory].[ModifiedDate].[All]" dimensionUniqueName="[DimTerritory]" displayFolder="" count="0" memberValueDatatype="7" unbalanced="0"/>
    <cacheHierarchy uniqueName="[Fact Order].[SalesOrderID]" caption="SalesOrderID" attribute="1" defaultMemberUniqueName="[Fact Order].[SalesOrderID].[All]" allUniqueName="[Fact Order].[SalesOrderID].[All]" dimensionUniqueName="[Fact Order]" displayFolder="" count="0" memberValueDatatype="20" unbalanced="0"/>
    <cacheHierarchy uniqueName="[Fact Order].[SalesOrderDetailID]" caption="SalesOrderDetailID" attribute="1" defaultMemberUniqueName="[Fact Order].[SalesOrderDetailID].[All]" allUniqueName="[Fact Order].[SalesOrderDetailID].[All]" dimensionUniqueName="[Fact Order]" displayFolder="" count="0" memberValueDatatype="20" unbalanced="0"/>
    <cacheHierarchy uniqueName="[Fact Order].[CarrierTrackingNumber]" caption="CarrierTrackingNumber" attribute="1" defaultMemberUniqueName="[Fact Order].[CarrierTrackingNumber].[All]" allUniqueName="[Fact Order].[CarrierTrackingNumber].[All]" dimensionUniqueName="[Fact Order]" displayFolder="" count="0" memberValueDatatype="130" unbalanced="0"/>
    <cacheHierarchy uniqueName="[Fact Order].[OrderQty]" caption="OrderQty" attribute="1" defaultMemberUniqueName="[Fact Order].[OrderQty].[All]" allUniqueName="[Fact Order].[OrderQty].[All]" dimensionUniqueName="[Fact Order]" displayFolder="" count="0" memberValueDatatype="20" unbalanced="0"/>
    <cacheHierarchy uniqueName="[Fact Order].[ProductID]" caption="ProductID" attribute="1" defaultMemberUniqueName="[Fact Order].[ProductID].[All]" allUniqueName="[Fact Order].[ProductID].[All]" dimensionUniqueName="[Fact Order]" displayFolder="" count="0" memberValueDatatype="20" unbalanced="0"/>
    <cacheHierarchy uniqueName="[Fact Order].[SpecialOfferID]" caption="SpecialOfferID" attribute="1" defaultMemberUniqueName="[Fact Order].[SpecialOfferID].[All]" allUniqueName="[Fact Order].[SpecialOfferID].[All]" dimensionUniqueName="[Fact Order]" displayFolder="" count="0" memberValueDatatype="20" unbalanced="0"/>
    <cacheHierarchy uniqueName="[Fact Order].[UnitPrice]" caption="UnitPrice" attribute="1" defaultMemberUniqueName="[Fact Order].[UnitPrice].[All]" allUniqueName="[Fact Order].[UnitPrice].[All]" dimensionUniqueName="[Fact Order]" displayFolder="" count="0" memberValueDatatype="5" unbalanced="0"/>
    <cacheHierarchy uniqueName="[Fact Order].[UnitPriceDiscount]" caption="UnitPriceDiscount" attribute="1" defaultMemberUniqueName="[Fact Order].[UnitPriceDiscount].[All]" allUniqueName="[Fact Order].[UnitPriceDiscount].[All]" dimensionUniqueName="[Fact Order]" displayFolder="" count="0" memberValueDatatype="5" unbalanced="0"/>
    <cacheHierarchy uniqueName="[Fact Order].[LineTotal]" caption="LineTotal" attribute="1" defaultMemberUniqueName="[Fact Order].[LineTotal].[All]" allUniqueName="[Fact Order].[LineTotal].[All]" dimensionUniqueName="[Fact Order]" displayFolder="" count="0" memberValueDatatype="5" unbalanced="0"/>
    <cacheHierarchy uniqueName="[Fact Order].[rowguid]" caption="rowguid" attribute="1" defaultMemberUniqueName="[Fact Order].[rowguid].[All]" allUniqueName="[Fact Order].[rowguid].[All]" dimensionUniqueName="[Fact Order]" displayFolder="" count="0" memberValueDatatype="130" unbalanced="0"/>
    <cacheHierarchy uniqueName="[Fact Order].[ModifiedDate]" caption="ModifiedDate" attribute="1" time="1" defaultMemberUniqueName="[Fact Order].[ModifiedDate].[All]" allUniqueName="[Fact Order].[ModifiedDate].[All]" dimensionUniqueName="[Fact Order]" displayFolder="" count="0" memberValueDatatype="7" unbalanced="0"/>
    <cacheHierarchy uniqueName="[Fact Order].[RevisionNumber]" caption="RevisionNumber" attribute="1" defaultMemberUniqueName="[Fact Order].[RevisionNumber].[All]" allUniqueName="[Fact Order].[RevisionNumber].[All]" dimensionUniqueName="[Fact Order]" displayFolder="" count="0" memberValueDatatype="20" unbalanced="0"/>
    <cacheHierarchy uniqueName="[Fact Order].[OrderDate]" caption="OrderDate" attribute="1" time="1" defaultMemberUniqueName="[Fact Order].[OrderDate].[All]" allUniqueName="[Fact Order].[OrderDate].[All]" dimensionUniqueName="[Fact Order]" displayFolder="" count="2" memberValueDatatype="7" unbalanced="0">
      <fieldsUsage count="2">
        <fieldUsage x="-1"/>
        <fieldUsage x="2"/>
      </fieldsUsage>
    </cacheHierarchy>
    <cacheHierarchy uniqueName="[Fact Order].[DueDate]" caption="DueDate" attribute="1" time="1" defaultMemberUniqueName="[Fact Order].[DueDate].[All]" allUniqueName="[Fact Order].[DueDate].[All]" dimensionUniqueName="[Fact Order]" displayFolder="" count="0" memberValueDatatype="7" unbalanced="0"/>
    <cacheHierarchy uniqueName="[Fact Order].[ShipDate]" caption="ShipDate" attribute="1" time="1" defaultMemberUniqueName="[Fact Order].[ShipDate].[All]" allUniqueName="[Fact Order].[ShipDate].[All]" dimensionUniqueName="[Fact Order]" displayFolder="" count="0" memberValueDatatype="7" unbalanced="0"/>
    <cacheHierarchy uniqueName="[Fact Order].[Status]" caption="Status" attribute="1" defaultMemberUniqueName="[Fact Order].[Status].[All]" allUniqueName="[Fact Order].[Status].[All]" dimensionUniqueName="[Fact Order]" displayFolder="" count="0" memberValueDatatype="20" unbalanced="0"/>
    <cacheHierarchy uniqueName="[Fact Order].[OnlineOrderFlag]" caption="OnlineOrderFlag" attribute="1" defaultMemberUniqueName="[Fact Order].[OnlineOrderFlag].[All]" allUniqueName="[Fact Order].[OnlineOrderFlag].[All]" dimensionUniqueName="[Fact Order]" displayFolder="" count="0" memberValueDatatype="11" unbalanced="0"/>
    <cacheHierarchy uniqueName="[Fact Order].[SalesOrderNumber]" caption="SalesOrderNumber" attribute="1" defaultMemberUniqueName="[Fact Order].[SalesOrderNumber].[All]" allUniqueName="[Fact Order].[SalesOrderNumber].[All]" dimensionUniqueName="[Fact Order]" displayFolder="" count="0" memberValueDatatype="130" unbalanced="0"/>
    <cacheHierarchy uniqueName="[Fact Order].[PurchaseOrderNumber]" caption="PurchaseOrderNumber" attribute="1" defaultMemberUniqueName="[Fact Order].[PurchaseOrderNumber].[All]" allUniqueName="[Fact Order].[PurchaseOrderNumber].[All]" dimensionUniqueName="[Fact Order]" displayFolder="" count="0" memberValueDatatype="130" unbalanced="0"/>
    <cacheHierarchy uniqueName="[Fact Order].[AccountNumber]" caption="AccountNumber" attribute="1" defaultMemberUniqueName="[Fact Order].[AccountNumber].[All]" allUniqueName="[Fact Order].[AccountNumber].[All]" dimensionUniqueName="[Fact Order]" displayFolder="" count="0" memberValueDatatype="130" unbalanced="0"/>
    <cacheHierarchy uniqueName="[Fact Order].[CustomerID]" caption="CustomerID" attribute="1" defaultMemberUniqueName="[Fact Order].[CustomerID].[All]" allUniqueName="[Fact Order].[CustomerID].[All]" dimensionUniqueName="[Fact Order]" displayFolder="" count="0" memberValueDatatype="20" unbalanced="0"/>
    <cacheHierarchy uniqueName="[Fact Order].[SalesPersonID]" caption="SalesPersonID" attribute="1" defaultMemberUniqueName="[Fact Order].[SalesPersonID].[All]" allUniqueName="[Fact Order].[SalesPersonID].[All]" dimensionUniqueName="[Fact Order]" displayFolder="" count="0" memberValueDatatype="20" unbalanced="0"/>
    <cacheHierarchy uniqueName="[Fact Order].[TerritoryID]" caption="TerritoryID" attribute="1" defaultMemberUniqueName="[Fact Order].[TerritoryID].[All]" allUniqueName="[Fact Order].[TerritoryID].[All]" dimensionUniqueName="[Fact Order]" displayFolder="" count="0" memberValueDatatype="20" unbalanced="0"/>
    <cacheHierarchy uniqueName="[Fact Order].[BillToAddressID]" caption="BillToAddressID" attribute="1" defaultMemberUniqueName="[Fact Order].[BillToAddressID].[All]" allUniqueName="[Fact Order].[BillToAddressID].[All]" dimensionUniqueName="[Fact Order]" displayFolder="" count="0" memberValueDatatype="20" unbalanced="0"/>
    <cacheHierarchy uniqueName="[Fact Order].[ShipToAddressID]" caption="ShipToAddressID" attribute="1" defaultMemberUniqueName="[Fact Order].[ShipToAddressID].[All]" allUniqueName="[Fact Order].[ShipToAddressID].[All]" dimensionUniqueName="[Fact Order]" displayFolder="" count="0" memberValueDatatype="20" unbalanced="0"/>
    <cacheHierarchy uniqueName="[Fact Order].[ShipMethodID]" caption="ShipMethodID" attribute="1" defaultMemberUniqueName="[Fact Order].[ShipMethodID].[All]" allUniqueName="[Fact Order].[ShipMethodID].[All]" dimensionUniqueName="[Fact Order]" displayFolder="" count="0" memberValueDatatype="20" unbalanced="0"/>
    <cacheHierarchy uniqueName="[Fact Order].[CreditCardID]" caption="CreditCardID" attribute="1" defaultMemberUniqueName="[Fact Order].[CreditCardID].[All]" allUniqueName="[Fact Order].[CreditCardID].[All]" dimensionUniqueName="[Fact Order]" displayFolder="" count="0" memberValueDatatype="20" unbalanced="0"/>
    <cacheHierarchy uniqueName="[Fact Order].[CreditCardApprovalCode]" caption="CreditCardApprovalCode" attribute="1" defaultMemberUniqueName="[Fact Order].[CreditCardApprovalCode].[All]" allUniqueName="[Fact Order].[CreditCardApprovalCode].[All]" dimensionUniqueName="[Fact Order]" displayFolder="" count="0" memberValueDatatype="130" unbalanced="0"/>
    <cacheHierarchy uniqueName="[Fact Order].[CurrencyRateID]" caption="CurrencyRateID" attribute="1" defaultMemberUniqueName="[Fact Order].[CurrencyRateID].[All]" allUniqueName="[Fact Order].[CurrencyRateID].[All]" dimensionUniqueName="[Fact Order]" displayFolder="" count="0" memberValueDatatype="20" unbalanced="0"/>
    <cacheHierarchy uniqueName="[Fact Order].[SubTotal]" caption="SubTotal" attribute="1" defaultMemberUniqueName="[Fact Order].[SubTotal].[All]" allUniqueName="[Fact Order].[SubTotal].[All]" dimensionUniqueName="[Fact Order]" displayFolder="" count="0" memberValueDatatype="5" unbalanced="0"/>
    <cacheHierarchy uniqueName="[Fact Order].[TaxAmt]" caption="TaxAmt" attribute="1" defaultMemberUniqueName="[Fact Order].[TaxAmt].[All]" allUniqueName="[Fact Order].[TaxAmt].[All]" dimensionUniqueName="[Fact Order]" displayFolder="" count="0" memberValueDatatype="5" unbalanced="0"/>
    <cacheHierarchy uniqueName="[Fact Order].[Freight]" caption="Freight" attribute="1" defaultMemberUniqueName="[Fact Order].[Freight].[All]" allUniqueName="[Fact Order].[Freight].[All]" dimensionUniqueName="[Fact Order]" displayFolder="" count="0" memberValueDatatype="5" unbalanced="0"/>
    <cacheHierarchy uniqueName="[Fact Order].[TotalDue]" caption="TotalDue" attribute="1" defaultMemberUniqueName="[Fact Order].[TotalDue].[All]" allUniqueName="[Fact Order].[TotalDue].[All]" dimensionUniqueName="[Fact Order]" displayFolder="" count="0" memberValueDatatype="5" unbalanced="0"/>
    <cacheHierarchy uniqueName="[Fact Order].[Comment]" caption="Comment" attribute="1" defaultMemberUniqueName="[Fact Order].[Comment].[All]" allUniqueName="[Fact Order].[Comment].[All]" dimensionUniqueName="[Fact Order]" displayFolder="" count="0" memberValueDatatype="130" unbalanced="0"/>
    <cacheHierarchy uniqueName="[Fact Order].[rowguid.1]" caption="rowguid.1" attribute="1" defaultMemberUniqueName="[Fact Order].[rowguid.1].[All]" allUniqueName="[Fact Order].[rowguid.1].[All]" dimensionUniqueName="[Fact Order]" displayFolder="" count="0" memberValueDatatype="130" unbalanced="0"/>
    <cacheHierarchy uniqueName="[Fact Order].[ModifiedDate.1]" caption="ModifiedDate.1" attribute="1" time="1" defaultMemberUniqueName="[Fact Order].[ModifiedDate.1].[All]" allUniqueName="[Fact Order].[ModifiedDate.1].[All]" dimensionUniqueName="[Fact Order]" displayFolder="" count="0" memberValueDatatype="7" unbalanced="0"/>
    <cacheHierarchy uniqueName="[Fact Order].[DueDate (Year)]" caption="DueDate (Year)" attribute="1" defaultMemberUniqueName="[Fact Order].[DueDate (Year)].[All]" allUniqueName="[Fact Order].[DueDate (Year)].[All]" dimensionUniqueName="[Fact Order]" displayFolder="" count="2" memberValueDatatype="130" unbalanced="0">
      <fieldsUsage count="2">
        <fieldUsage x="-1"/>
        <fieldUsage x="1"/>
      </fieldsUsage>
    </cacheHierarchy>
    <cacheHierarchy uniqueName="[Fact Order].[DueDate (Quarter)]" caption="DueDate (Quarter)" attribute="1" defaultMemberUniqueName="[Fact Order].[DueDate (Quarter)].[All]" allUniqueName="[Fact Order].[DueDate (Quarter)].[All]" dimensionUniqueName="[Fact Order]" displayFolder="" count="0" memberValueDatatype="130" unbalanced="0"/>
    <cacheHierarchy uniqueName="[Fact Order].[DueDate (Month)]" caption="DueDate (Month)" attribute="1" defaultMemberUniqueName="[Fact Order].[DueDate (Month)].[All]" allUniqueName="[Fact Order].[DueDate (Month)].[All]" dimensionUniqueName="[Fact Order]" displayFolder="" count="0" memberValueDatatype="130" unbalanced="0"/>
    <cacheHierarchy uniqueName="[Fact Order].[OrderDate (Year)]" caption="OrderDate (Year)" attribute="1" defaultMemberUniqueName="[Fact Order].[OrderDate (Year)].[All]" allUniqueName="[Fact Order].[OrderDate (Year)].[All]" dimensionUniqueName="[Fact Order]" displayFolder="" count="0" memberValueDatatype="130" unbalanced="0"/>
    <cacheHierarchy uniqueName="[Fact Order].[OrderDate (Quarter)]" caption="OrderDate (Quarter)" attribute="1" defaultMemberUniqueName="[Fact Order].[OrderDate (Quarter)].[All]" allUniqueName="[Fact Order].[OrderDate (Quarter)].[All]" dimensionUniqueName="[Fact Order]" displayFolder="" count="0" memberValueDatatype="130" unbalanced="0"/>
    <cacheHierarchy uniqueName="[Fact Order].[OrderDate (Month)]" caption="OrderDate (Month)" attribute="1" defaultMemberUniqueName="[Fact Order].[OrderDate (Month)].[All]" allUniqueName="[Fact Order].[OrderDate (Month)].[All]" dimensionUniqueName="[Fact Order]" displayFolder="" count="0" memberValueDatatype="130" unbalanced="0"/>
    <cacheHierarchy uniqueName="[Fact Order].[ModifiedDate.1 (Month)]" caption="ModifiedDate.1 (Month)" attribute="1" defaultMemberUniqueName="[Fact Order].[ModifiedDate.1 (Month)].[All]" allUniqueName="[Fact Order].[ModifiedDate.1 (Month)].[All]" dimensionUniqueName="[Fact Order]" displayFolder="" count="0" memberValueDatatype="130" unbalanced="0"/>
    <cacheHierarchy uniqueName="[DimProducts].[SellEndDate (Month Index)]" caption="SellEndDate (Month Index)" attribute="1" defaultMemberUniqueName="[DimProducts].[SellEndDate (Month Index)].[All]" allUniqueName="[DimProducts].[SellEndDate (Month Index)].[All]" dimensionUniqueName="[DimProducts]" displayFolder="" count="0" memberValueDatatype="20" unbalanced="0" hidden="1"/>
    <cacheHierarchy uniqueName="[DimProducts].[SellStartDate (Month Index)]" caption="SellStartDate (Month Index)" attribute="1" defaultMemberUniqueName="[DimProducts].[SellStartDate (Month Index)].[All]" allUniqueName="[DimProducts].[SellStartDate (Month Index)].[All]" dimensionUniqueName="[DimProducts]" displayFolder="" count="0" memberValueDatatype="20" unbalanced="0" hidden="1"/>
    <cacheHierarchy uniqueName="[Fact Order].[DueDate (Month Index)]" caption="DueDate (Month Index)" attribute="1" defaultMemberUniqueName="[Fact Order].[DueDate (Month Index)].[All]" allUniqueName="[Fact Order].[DueDate (Month Index)].[All]" dimensionUniqueName="[Fact Order]" displayFolder="" count="0" memberValueDatatype="20" unbalanced="0" hidden="1"/>
    <cacheHierarchy uniqueName="[Fact Order].[ModifiedDate.1 (Month Index)]" caption="ModifiedDate.1 (Month Index)" attribute="1" defaultMemberUniqueName="[Fact Order].[ModifiedDate.1 (Month Index)].[All]" allUniqueName="[Fact Order].[ModifiedDate.1 (Month Index)].[All]" dimensionUniqueName="[Fact Order]" displayFolder="" count="0" memberValueDatatype="20" unbalanced="0" hidden="1"/>
    <cacheHierarchy uniqueName="[Fact Order].[OrderDate (Month Index)]" caption="OrderDate (Month Index)" attribute="1" defaultMemberUniqueName="[Fact Order].[OrderDate (Month Index)].[All]" allUniqueName="[Fact Order].[OrderDate (Month Index)].[All]" dimensionUniqueName="[Fact Order]" displayFolder="" count="0" memberValueDatatype="20" unbalanced="0" hidden="1"/>
    <cacheHierarchy uniqueName="[Measures].[__XL_Count Fact Order]" caption="__XL_Count Fact Order" measure="1" displayFolder="" measureGroup="Fact Order" count="0" hidden="1"/>
    <cacheHierarchy uniqueName="[Measures].[__XL_Count DimProducts]" caption="__XL_Count DimProducts" measure="1" displayFolder="" measureGroup="DimProducts" count="0" hidden="1"/>
    <cacheHierarchy uniqueName="[Measures].[__XL_Count DimTerritory]" caption="__XL_Count DimTerritory" measure="1" displayFolder="" measureGroup="DimTerritory" count="0" hidden="1"/>
    <cacheHierarchy uniqueName="[Measures].[__No measures defined]" caption="__No measures defined" measure="1" displayFolder="" count="0" hidden="1"/>
    <cacheHierarchy uniqueName="[Measures].[Sum of SalesOrderID]" caption="Sum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Distinct Count of SalesOrderID]" caption="Distinct 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Count of DueDate (Year)]" caption="Count of DueDate (Year)" measure="1" displayFolder="" measureGroup="Fact Order" count="0" hidden="1">
      <extLst>
        <ext xmlns:x15="http://schemas.microsoft.com/office/spreadsheetml/2010/11/main" uri="{B97F6D7D-B522-45F9-BDA1-12C45D357490}">
          <x15:cacheHierarchy aggregatedColumn="84"/>
        </ext>
      </extLst>
    </cacheHierarchy>
    <cacheHierarchy uniqueName="[Measures].[Count of DueDate (Month)]" caption="Count of DueDate (Month)" measure="1" displayFolder="" measureGroup="Fact Order" count="0" hidden="1">
      <extLst>
        <ext xmlns:x15="http://schemas.microsoft.com/office/spreadsheetml/2010/11/main" uri="{B97F6D7D-B522-45F9-BDA1-12C45D357490}">
          <x15:cacheHierarchy aggregatedColumn="86"/>
        </ext>
      </extLst>
    </cacheHierarchy>
    <cacheHierarchy uniqueName="[Measures].[Count of Size]" caption="Count of Size" measure="1" displayFolder="" measureGroup="DimProducts" count="0" hidden="1">
      <extLst>
        <ext xmlns:x15="http://schemas.microsoft.com/office/spreadsheetml/2010/11/main" uri="{B97F6D7D-B522-45F9-BDA1-12C45D357490}">
          <x15:cacheHierarchy aggregatedColumn="10"/>
        </ext>
      </extLst>
    </cacheHierarchy>
    <cacheHierarchy uniqueName="[Measures].[Count of ProductNumber]" caption="Count of ProductNumber" measure="1" displayFolder="" measureGroup="DimProducts" count="0" hidden="1">
      <extLst>
        <ext xmlns:x15="http://schemas.microsoft.com/office/spreadsheetml/2010/11/main" uri="{B97F6D7D-B522-45F9-BDA1-12C45D357490}">
          <x15:cacheHierarchy aggregatedColumn="2"/>
        </ext>
      </extLst>
    </cacheHierarchy>
    <cacheHierarchy uniqueName="[Measures].[Count of Product]" caption="Count of Product" measure="1" displayFolder="" measureGroup="DimProducts" count="0" hidden="1">
      <extLst>
        <ext xmlns:x15="http://schemas.microsoft.com/office/spreadsheetml/2010/11/main" uri="{B97F6D7D-B522-45F9-BDA1-12C45D357490}">
          <x15:cacheHierarchy aggregatedColumn="1"/>
        </ext>
      </extLst>
    </cacheHierarchy>
    <cacheHierarchy uniqueName="[Measures].[Count of SalesOrderNumber]" caption="Count of SalesOrderNumber" measure="1" displayFolder="" measureGroup="Fact Order" count="0" oneField="1" hidden="1">
      <fieldsUsage count="1">
        <fieldUsage x="0"/>
      </fieldsUsage>
      <extLst>
        <ext xmlns:x15="http://schemas.microsoft.com/office/spreadsheetml/2010/11/main" uri="{B97F6D7D-B522-45F9-BDA1-12C45D357490}">
          <x15:cacheHierarchy aggregatedColumn="65"/>
        </ext>
      </extLst>
    </cacheHierarchy>
    <cacheHierarchy uniqueName="[Measures].[Sum of TerritoryID]" caption="Sum of TerritoryID" measure="1" displayFolder="" measureGroup="Fact Order" count="0" hidden="1">
      <extLst>
        <ext xmlns:x15="http://schemas.microsoft.com/office/spreadsheetml/2010/11/main" uri="{B97F6D7D-B522-45F9-BDA1-12C45D357490}">
          <x15:cacheHierarchy aggregatedColumn="70"/>
        </ext>
      </extLst>
    </cacheHierarchy>
    <cacheHierarchy uniqueName="[Measures].[Count of Territory]" caption="Count of Territory" measure="1" displayFolder="" measureGroup="DimTerritory" count="0" hidden="1">
      <extLst>
        <ext xmlns:x15="http://schemas.microsoft.com/office/spreadsheetml/2010/11/main" uri="{B97F6D7D-B522-45F9-BDA1-12C45D357490}">
          <x15:cacheHierarchy aggregatedColumn="39"/>
        </ext>
      </extLst>
    </cacheHierarchy>
    <cacheHierarchy uniqueName="[Measures].[Count of Category]" caption="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Count of Subcategory]" caption="Count of Subcategory" measure="1" displayFolder="" measureGroup="DimProducts" count="0" hidden="1">
      <extLst>
        <ext xmlns:x15="http://schemas.microsoft.com/office/spreadsheetml/2010/11/main" uri="{B97F6D7D-B522-45F9-BDA1-12C45D357490}">
          <x15:cacheHierarchy aggregatedColumn="26"/>
        </ext>
      </extLst>
    </cacheHierarchy>
    <cacheHierarchy uniqueName="[Measures].[Count of SalesOrderID]" caption="Count of SalesOrderID" measure="1" displayFolder="" measureGroup="Fact Order" count="0" hidden="1">
      <extLst>
        <ext xmlns:x15="http://schemas.microsoft.com/office/spreadsheetml/2010/11/main" uri="{B97F6D7D-B522-45F9-BDA1-12C45D357490}">
          <x15:cacheHierarchy aggregatedColumn="48"/>
        </ext>
      </extLst>
    </cacheHierarchy>
    <cacheHierarchy uniqueName="[Measures].[Sum of StandardCost]" caption="Sum of StandardCost" measure="1" displayFolder="" measureGroup="DimProducts" count="0" hidden="1">
      <extLst>
        <ext xmlns:x15="http://schemas.microsoft.com/office/spreadsheetml/2010/11/main" uri="{B97F6D7D-B522-45F9-BDA1-12C45D357490}">
          <x15:cacheHierarchy aggregatedColumn="8"/>
        </ext>
      </extLst>
    </cacheHierarchy>
    <cacheHierarchy uniqueName="[Measures].[Sum of Weight]" caption="Sum of Weight" measure="1" displayFolder="" measureGroup="DimProducts" count="0" hidden="1">
      <extLst>
        <ext xmlns:x15="http://schemas.microsoft.com/office/spreadsheetml/2010/11/main" uri="{B97F6D7D-B522-45F9-BDA1-12C45D357490}">
          <x15:cacheHierarchy aggregatedColumn="13"/>
        </ext>
      </extLst>
    </cacheHierarchy>
    <cacheHierarchy uniqueName="[Measures].[Distinct Count of Weight]" caption="Distinct Count of Weight" measure="1" displayFolder="" measureGroup="DimProducts" count="0" hidden="1">
      <extLst>
        <ext xmlns:x15="http://schemas.microsoft.com/office/spreadsheetml/2010/11/main" uri="{B97F6D7D-B522-45F9-BDA1-12C45D357490}">
          <x15:cacheHierarchy aggregatedColumn="13"/>
        </ext>
      </extLst>
    </cacheHierarchy>
    <cacheHierarchy uniqueName="[Measures].[Average of Weight]" caption="Average of Weight" measure="1" displayFolder="" measureGroup="DimProducts" count="0" hidden="1">
      <extLst>
        <ext xmlns:x15="http://schemas.microsoft.com/office/spreadsheetml/2010/11/main" uri="{B97F6D7D-B522-45F9-BDA1-12C45D357490}">
          <x15:cacheHierarchy aggregatedColumn="13"/>
        </ext>
      </extLst>
    </cacheHierarchy>
    <cacheHierarchy uniqueName="[Measures].[Count of SellStartDate]" caption="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SellStartDate]" caption="Distinct Count of SellStartDate" measure="1" displayFolder="" measureGroup="DimProducts" count="0" hidden="1">
      <extLst>
        <ext xmlns:x15="http://schemas.microsoft.com/office/spreadsheetml/2010/11/main" uri="{B97F6D7D-B522-45F9-BDA1-12C45D357490}">
          <x15:cacheHierarchy aggregatedColumn="20"/>
        </ext>
      </extLst>
    </cacheHierarchy>
    <cacheHierarchy uniqueName="[Measures].[Distinct Count of Category]" caption="Distinct Count of Category" measure="1" displayFolder="" measureGroup="DimProducts" count="0" hidden="1">
      <extLst>
        <ext xmlns:x15="http://schemas.microsoft.com/office/spreadsheetml/2010/11/main" uri="{B97F6D7D-B522-45F9-BDA1-12C45D357490}">
          <x15:cacheHierarchy aggregatedColumn="29"/>
        </ext>
      </extLst>
    </cacheHierarchy>
    <cacheHierarchy uniqueName="[Measures].[Sum of CategoryID]" caption="Sum of CategoryID" measure="1" displayFolder="" measureGroup="DimProducts" count="0" hidden="1">
      <extLst>
        <ext xmlns:x15="http://schemas.microsoft.com/office/spreadsheetml/2010/11/main" uri="{B97F6D7D-B522-45F9-BDA1-12C45D357490}">
          <x15:cacheHierarchy aggregatedColumn="25"/>
        </ext>
      </extLst>
    </cacheHierarchy>
    <cacheHierarchy uniqueName="[Measures].[Sum of TaxAmt]" caption="Sum of TaxAmt" measure="1" displayFolder="" measureGroup="Fact Order" count="0" hidden="1">
      <extLst>
        <ext xmlns:x15="http://schemas.microsoft.com/office/spreadsheetml/2010/11/main" uri="{B97F6D7D-B522-45F9-BDA1-12C45D357490}">
          <x15:cacheHierarchy aggregatedColumn="78"/>
        </ext>
      </extLst>
    </cacheHierarchy>
    <cacheHierarchy uniqueName="[Measures].[Sum of Status]" caption="Sum of Status" measure="1" displayFolder="" measureGroup="Fact Order" count="0" hidden="1">
      <extLst>
        <ext xmlns:x15="http://schemas.microsoft.com/office/spreadsheetml/2010/11/main" uri="{B97F6D7D-B522-45F9-BDA1-12C45D357490}">
          <x15:cacheHierarchy aggregatedColumn="63"/>
        </ext>
      </extLst>
    </cacheHierarchy>
    <cacheHierarchy uniqueName="[Measures].[Sum of CreditCardID]" caption="Sum of CreditCardID" measure="1" displayFolder="" measureGroup="Fact Order" count="0" hidden="1">
      <extLst>
        <ext xmlns:x15="http://schemas.microsoft.com/office/spreadsheetml/2010/11/main" uri="{B97F6D7D-B522-45F9-BDA1-12C45D357490}">
          <x15:cacheHierarchy aggregatedColumn="74"/>
        </ext>
      </extLst>
    </cacheHierarchy>
    <cacheHierarchy uniqueName="[Measures].[Sum of SubTotal]" caption="Sum of SubTotal" measure="1" displayFolder="" measureGroup="Fact Order" count="0" hidden="1">
      <extLst>
        <ext xmlns:x15="http://schemas.microsoft.com/office/spreadsheetml/2010/11/main" uri="{B97F6D7D-B522-45F9-BDA1-12C45D357490}">
          <x15:cacheHierarchy aggregatedColumn="77"/>
        </ext>
      </extLst>
    </cacheHierarchy>
    <cacheHierarchy uniqueName="[Measures].[Count of ModifiedDate.1]" caption="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Distinct Count of ModifiedDate.1]" caption="Distinct Count of ModifiedDate.1" measure="1" displayFolder="" measureGroup="Fact Order" count="0" hidden="1">
      <extLst>
        <ext xmlns:x15="http://schemas.microsoft.com/office/spreadsheetml/2010/11/main" uri="{B97F6D7D-B522-45F9-BDA1-12C45D357490}">
          <x15:cacheHierarchy aggregatedColumn="83"/>
        </ext>
      </extLst>
    </cacheHierarchy>
    <cacheHierarchy uniqueName="[Measures].[Sum of CostYTD]" caption="Sum of CostYTD" measure="1" displayFolder="" measureGroup="DimTerritory" count="0" hidden="1">
      <extLst>
        <ext xmlns:x15="http://schemas.microsoft.com/office/spreadsheetml/2010/11/main" uri="{B97F6D7D-B522-45F9-BDA1-12C45D357490}">
          <x15:cacheHierarchy aggregatedColumn="44"/>
        </ext>
      </extLst>
    </cacheHierarchy>
    <cacheHierarchy uniqueName="[Measures].[Sum of CostLastYear]" caption="Sum of CostLastYear" measure="1" displayFolder="" measureGroup="DimTerritory" count="0" hidden="1">
      <extLst>
        <ext xmlns:x15="http://schemas.microsoft.com/office/spreadsheetml/2010/11/main" uri="{B97F6D7D-B522-45F9-BDA1-12C45D357490}">
          <x15:cacheHierarchy aggregatedColumn="45"/>
        </ext>
      </extLst>
    </cacheHierarchy>
    <cacheHierarchy uniqueName="[Measures].[Count of CreditCardApprovalCode]" caption="Count of CreditCardApprovalCode" measure="1" displayFolder="" measureGroup="Fact Order" count="0" hidden="1">
      <extLst>
        <ext xmlns:x15="http://schemas.microsoft.com/office/spreadsheetml/2010/11/main" uri="{B97F6D7D-B522-45F9-BDA1-12C45D357490}">
          <x15:cacheHierarchy aggregatedColumn="75"/>
        </ext>
      </extLst>
    </cacheHierarchy>
  </cacheHierarchies>
  <kpis count="0"/>
  <dimensions count="4">
    <dimension name="DimProducts" uniqueName="[DimProducts]" caption="DimProducts"/>
    <dimension name="DimTerritory" uniqueName="[DimTerritory]" caption="DimTerritory"/>
    <dimension name="Fact Order" uniqueName="[Fact Order]" caption="Fact Order"/>
    <dimension measure="1" name="Measures" uniqueName="[Measures]" caption="Measures"/>
  </dimensions>
  <measureGroups count="3">
    <measureGroup name="DimProducts" caption="DimProducts"/>
    <measureGroup name="DimTerritory" caption="DimTerritory"/>
    <measureGroup name="Fact Order" caption="Fact Order"/>
  </measureGroups>
  <maps count="5">
    <map measureGroup="0" dimension="0"/>
    <map measureGroup="1" dimension="1"/>
    <map measureGroup="2" dimension="0"/>
    <map measureGroup="2" dimension="1"/>
    <map measureGroup="2" dimension="2"/>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774233D-33A4-4EFE-B32A-775A64505BC6}" name="total credit card approval" cacheId="2814" applyNumberFormats="0" applyBorderFormats="0" applyFontFormats="0" applyPatternFormats="0" applyAlignmentFormats="0" applyWidthHeightFormats="1" dataCaption="Values" tag="91f6d047-ac54-4024-b3f8-ee43765a8988" updatedVersion="8" minRefreshableVersion="5" useAutoFormatting="1" subtotalHiddenItems="1" itemPrintTitles="1" createdVersion="5" indent="0" outline="1" outlineData="1" multipleFieldFilters="0" chartFormat="33" rowHeaderCaption="Accessories">
  <location ref="N44:O49" firstHeaderRow="1" firstDataRow="1" firstDataCol="1"/>
  <pivotFields count="3">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dataField="1" subtotalTop="0" showAll="0" defaultSubtotal="0"/>
  </pivotFields>
  <rowFields count="1">
    <field x="0"/>
  </rowFields>
  <rowItems count="5">
    <i>
      <x/>
    </i>
    <i>
      <x v="1"/>
    </i>
    <i>
      <x v="2"/>
    </i>
    <i>
      <x v="3"/>
    </i>
    <i t="grand">
      <x/>
    </i>
  </rowItems>
  <colItems count="1">
    <i/>
  </colItems>
  <dataFields count="1">
    <dataField name="Count of CreditCardApprovalCode" fld="2" subtotal="count" baseField="0" baseItem="0"/>
  </dataFields>
  <chartFormats count="5">
    <chartFormat chart="30" format="6" series="1">
      <pivotArea type="data" outline="0" fieldPosition="0">
        <references count="1">
          <reference field="4294967294" count="1" selected="0">
            <x v="0"/>
          </reference>
        </references>
      </pivotArea>
    </chartFormat>
    <chartFormat chart="30" format="7">
      <pivotArea type="data" outline="0" fieldPosition="0">
        <references count="2">
          <reference field="4294967294" count="1" selected="0">
            <x v="0"/>
          </reference>
          <reference field="0" count="1" selected="0">
            <x v="0"/>
          </reference>
        </references>
      </pivotArea>
    </chartFormat>
    <chartFormat chart="30" format="8">
      <pivotArea type="data" outline="0" fieldPosition="0">
        <references count="2">
          <reference field="4294967294" count="1" selected="0">
            <x v="0"/>
          </reference>
          <reference field="0" count="1" selected="0">
            <x v="1"/>
          </reference>
        </references>
      </pivotArea>
    </chartFormat>
    <chartFormat chart="30" format="9">
      <pivotArea type="data" outline="0" fieldPosition="0">
        <references count="2">
          <reference field="4294967294" count="1" selected="0">
            <x v="0"/>
          </reference>
          <reference field="0" count="1" selected="0">
            <x v="2"/>
          </reference>
        </references>
      </pivotArea>
    </chartFormat>
    <chartFormat chart="30" format="10">
      <pivotArea type="data" outline="0" fieldPosition="0">
        <references count="2">
          <reference field="4294967294" count="1" selected="0">
            <x v="0"/>
          </reference>
          <reference field="0" count="1" selected="0">
            <x v="3"/>
          </reference>
        </references>
      </pivotArea>
    </chartFormat>
  </chartFormats>
  <pivotHierarchies count="1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BBE42B2-1869-4BB8-996C-D7C91EF78EE0}" name="PivotTable3" cacheId="2838" applyNumberFormats="0" applyBorderFormats="0" applyFontFormats="0" applyPatternFormats="0" applyAlignmentFormats="0" applyWidthHeightFormats="1" dataCaption="Values" tag="87c7f627-b736-4619-97aa-6d1328d316bc" updatedVersion="8" minRefreshableVersion="5" useAutoFormatting="1" subtotalHiddenItems="1" itemPrintTitles="1" createdVersion="5" indent="0" outline="1" outlineData="1" multipleFieldFilters="0" chartFormat="7">
  <location ref="E7:E8"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Total Sales" fld="0" subtotal="count" baseField="0" baseItem="0" numFmtId="164">
      <extLst>
        <ext xmlns:x15="http://schemas.microsoft.com/office/spreadsheetml/2010/11/main" uri="{FABC7310-3BB5-11E1-824E-6D434824019B}">
          <x15:dataField isCountDistinct="1"/>
        </ext>
      </extLst>
    </dataField>
  </dataFields>
  <formats count="1">
    <format dxfId="2">
      <pivotArea outline="0" fieldPosition="0">
        <references count="1">
          <reference field="4294967294" count="1">
            <x v="0"/>
          </reference>
        </references>
      </pivotArea>
    </format>
  </formats>
  <chartFormats count="3">
    <chartFormat chart="1"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3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1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9AD735A1-C1E1-42F6-B8D0-01D86E2BDA6C}" name="PivotTable1" cacheId="2835" applyNumberFormats="0" applyBorderFormats="0" applyFontFormats="0" applyPatternFormats="0" applyAlignmentFormats="0" applyWidthHeightFormats="1" dataCaption="Values" tag="cc6585ee-1902-4c2b-ac4a-c4bf4b91ef65" updatedVersion="8" minRefreshableVersion="5" useAutoFormatting="1" subtotalHiddenItems="1" itemPrintTitles="1" createdVersion="5" indent="0" outline="1" outlineData="1" multipleFieldFilters="0" chartFormat="13" rowHeaderCaption="kkkkk">
  <location ref="F47:G52" firstHeaderRow="1" firstDataRow="1" firstDataCol="1"/>
  <pivotFields count="5">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Count of Subcategory" fld="1" subtotal="count" baseField="0" baseItem="0"/>
  </dataFields>
  <chartFormats count="5">
    <chartFormat chart="11" format="8" series="1">
      <pivotArea type="data" outline="0" fieldPosition="0">
        <references count="1">
          <reference field="4294967294" count="1" selected="0">
            <x v="0"/>
          </reference>
        </references>
      </pivotArea>
    </chartFormat>
    <chartFormat chart="11" format="9">
      <pivotArea type="data" outline="0" fieldPosition="0">
        <references count="2">
          <reference field="4294967294" count="1" selected="0">
            <x v="0"/>
          </reference>
          <reference field="0" count="1" selected="0">
            <x v="0"/>
          </reference>
        </references>
      </pivotArea>
    </chartFormat>
    <chartFormat chart="11" format="10">
      <pivotArea type="data" outline="0" fieldPosition="0">
        <references count="2">
          <reference field="4294967294" count="1" selected="0">
            <x v="0"/>
          </reference>
          <reference field="0" count="1" selected="0">
            <x v="1"/>
          </reference>
        </references>
      </pivotArea>
    </chartFormat>
    <chartFormat chart="11" format="11">
      <pivotArea type="data" outline="0" fieldPosition="0">
        <references count="2">
          <reference field="4294967294" count="1" selected="0">
            <x v="0"/>
          </reference>
          <reference field="0" count="1" selected="0">
            <x v="2"/>
          </reference>
        </references>
      </pivotArea>
    </chartFormat>
    <chartFormat chart="11" format="12">
      <pivotArea type="data" outline="0" fieldPosition="0">
        <references count="2">
          <reference field="4294967294" count="1" selected="0">
            <x v="0"/>
          </reference>
          <reference field="0" count="1" selected="0">
            <x v="3"/>
          </reference>
        </references>
      </pivotArea>
    </chartFormat>
  </chartFormats>
  <pivotHierarchies count="130">
    <pivotHierarchy dragToData="1"/>
    <pivotHierarchy dragToData="1"/>
    <pivotHierarchy dragToData="1"/>
    <pivotHierarchy dragToData="1"/>
    <pivotHierarchy dragToData="1"/>
    <pivotHierarchy multipleItemSelectionAllowed="1" dragToData="1">
      <members count="1" level="1">
        <member name="[DimProducts].[Color].&amp;[Yellow]"/>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Distinct Count of Sales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91D0E644-1A4A-4C11-8ED3-749F8D461FFF}" name="total sales per territory" cacheId="2817" applyNumberFormats="0" applyBorderFormats="0" applyFontFormats="0" applyPatternFormats="0" applyAlignmentFormats="0" applyWidthHeightFormats="1" dataCaption="Values" tag="185292be-d19b-44bb-beba-1ae97096c0f1" updatedVersion="8" minRefreshableVersion="5" useAutoFormatting="1" subtotalHiddenItems="1" itemPrintTitles="1" createdVersion="5" indent="0" outline="1" outlineData="1" multipleFieldFilters="0" chartFormat="12">
  <location ref="B45:C56" firstHeaderRow="1" firstDataRow="1" firstDataCol="1"/>
  <pivotFields count="4">
    <pivotField dataField="1" subtotalTop="0" showAll="0" defaultSubtotal="0"/>
    <pivotField axis="axisRow" allDrilled="1" subtotalTop="0" showAll="0" sortType="ascending" defaultSubtotal="0" defaultAttributeDrillState="1">
      <items count="10">
        <item x="0"/>
        <item x="1"/>
        <item x="2"/>
        <item x="3"/>
        <item x="4"/>
        <item x="5"/>
        <item x="6"/>
        <item x="7"/>
        <item x="8"/>
        <item x="9"/>
      </items>
    </pivotField>
    <pivotField allDrilled="1" subtotalTop="0" showAll="0" dataSourceSort="1" defaultSubtotal="0" defaultAttributeDrillState="1"/>
    <pivotField allDrilled="1" subtotalTop="0" showAll="0" dataSourceSort="1" defaultSubtotal="0" defaultAttributeDrillState="1"/>
  </pivotFields>
  <rowFields count="1">
    <field x="1"/>
  </rowFields>
  <rowItems count="11">
    <i>
      <x/>
    </i>
    <i>
      <x v="1"/>
    </i>
    <i>
      <x v="2"/>
    </i>
    <i>
      <x v="3"/>
    </i>
    <i>
      <x v="4"/>
    </i>
    <i>
      <x v="5"/>
    </i>
    <i>
      <x v="6"/>
    </i>
    <i>
      <x v="7"/>
    </i>
    <i>
      <x v="8"/>
    </i>
    <i>
      <x v="9"/>
    </i>
    <i t="grand">
      <x/>
    </i>
  </rowItems>
  <colItems count="1">
    <i/>
  </colItems>
  <dataFields count="1">
    <dataField name="total sales" fld="0" baseField="0" baseItem="0" numFmtId="164"/>
  </dataFields>
  <formats count="1">
    <format dxfId="9">
      <pivotArea outline="0" fieldPosition="0">
        <references count="1">
          <reference field="4294967294" count="1">
            <x v="0"/>
          </reference>
        </references>
      </pivotArea>
    </format>
  </formats>
  <chartFormats count="10">
    <chartFormat chart="1"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11" format="14" series="1">
      <pivotArea type="data" outline="0" fieldPosition="0">
        <references count="1">
          <reference field="4294967294" count="1" selected="0">
            <x v="0"/>
          </reference>
        </references>
      </pivotArea>
    </chartFormat>
    <chartFormat chart="11" format="15">
      <pivotArea type="data" outline="0" fieldPosition="0">
        <references count="2">
          <reference field="4294967294" count="1" selected="0">
            <x v="0"/>
          </reference>
          <reference field="1" count="1" selected="0">
            <x v="3"/>
          </reference>
        </references>
      </pivotArea>
    </chartFormat>
    <chartFormat chart="11" format="16">
      <pivotArea type="data" outline="0" fieldPosition="0">
        <references count="2">
          <reference field="4294967294" count="1" selected="0">
            <x v="0"/>
          </reference>
          <reference field="1" count="1" selected="0">
            <x v="1"/>
          </reference>
        </references>
      </pivotArea>
    </chartFormat>
    <chartFormat chart="11" format="17">
      <pivotArea type="data" outline="0" fieldPosition="0">
        <references count="2">
          <reference field="4294967294" count="1" selected="0">
            <x v="0"/>
          </reference>
          <reference field="1" count="1" selected="0">
            <x v="6"/>
          </reference>
        </references>
      </pivotArea>
    </chartFormat>
    <chartFormat chart="11" format="18">
      <pivotArea type="data" outline="0" fieldPosition="0">
        <references count="2">
          <reference field="4294967294" count="1" selected="0">
            <x v="0"/>
          </reference>
          <reference field="1" count="1" selected="0">
            <x v="8"/>
          </reference>
        </references>
      </pivotArea>
    </chartFormat>
    <chartFormat chart="11" format="19">
      <pivotArea type="data" outline="0" fieldPosition="0">
        <references count="2">
          <reference field="4294967294" count="1" selected="0">
            <x v="0"/>
          </reference>
          <reference field="1" count="1" selected="0">
            <x v="9"/>
          </reference>
        </references>
      </pivotArea>
    </chartFormat>
    <chartFormat chart="11" format="20">
      <pivotArea type="data" outline="0" fieldPosition="0">
        <references count="2">
          <reference field="4294967294" count="1" selected="0">
            <x v="0"/>
          </reference>
          <reference field="1" count="1" selected="0">
            <x v="7"/>
          </reference>
        </references>
      </pivotArea>
    </chartFormat>
  </chartFormats>
  <pivotHierarchies count="13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Distinct Count of Sales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rowHierarchiesUsage count="1">
    <rowHierarchyUsage hierarchyUsage="3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activeTabTopLevelEntity name="[DimTerrit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E7760B43-DA76-45A4-8531-73737A1F135B}" name="PivotTable8" cacheId="2832" applyNumberFormats="0" applyBorderFormats="0" applyFontFormats="0" applyPatternFormats="0" applyAlignmentFormats="0" applyWidthHeightFormats="1" dataCaption="Values" tag="1d48a1f0-785d-4b44-88c7-4c07b24a17c3" updatedVersion="8" minRefreshableVersion="5" useAutoFormatting="1" subtotalHiddenItems="1" itemPrintTitles="1" createdVersion="5" indent="0" outline="1" outlineData="1" multipleFieldFilters="0" chartFormat="7">
  <location ref="B6:B7" firstHeaderRow="1" firstDataRow="1" firstDataCol="0"/>
  <pivotFields count="4">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Total Sales" fld="0" subtotal="count" baseField="0" baseItem="0" numFmtId="3">
      <extLst>
        <ext xmlns:x15="http://schemas.microsoft.com/office/spreadsheetml/2010/11/main" uri="{FABC7310-3BB5-11E1-824E-6D434824019B}">
          <x15:dataField isCountDistinct="1"/>
        </ext>
      </extLst>
    </dataField>
  </dataFields>
  <formats count="1">
    <format dxfId="3">
      <pivotArea outline="0" fieldPosition="0">
        <references count="1">
          <reference field="4294967294" count="1">
            <x v="0"/>
          </reference>
        </references>
      </pivotArea>
    </format>
  </formats>
  <chartFormats count="3">
    <chartFormat chart="1"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30">
    <pivotHierarchy dragToData="1"/>
    <pivotHierarchy dragToData="1"/>
    <pivotHierarchy dragToData="1"/>
    <pivotHierarchy dragToData="1"/>
    <pivotHierarchy dragToData="1"/>
    <pivotHierarchy multipleItemSelectionAllowed="1" dragToData="1">
      <members count="1" level="1">
        <member name="[DimProducts].[Color].&amp;[Yellow]"/>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1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8A9F2A52-5EE9-4E03-82AD-3A6BEBF98160}" name="num of sales order per category" cacheId="2823" applyNumberFormats="0" applyBorderFormats="0" applyFontFormats="0" applyPatternFormats="0" applyAlignmentFormats="0" applyWidthHeightFormats="1" dataCaption="Values" tag="d557f093-9dda-4f14-af6d-08e8d9909db3" updatedVersion="8" minRefreshableVersion="5" useAutoFormatting="1" subtotalHiddenItems="1" itemPrintTitles="1" createdVersion="5" indent="0" outline="1" outlineData="1" multipleFieldFilters="0" chartFormat="16">
  <location ref="B16:C21" firstHeaderRow="1" firstDataRow="1" firstDataCol="1"/>
  <pivotFields count="5">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 SalesOrder" fld="1" subtotal="count" baseField="0" baseItem="0" numFmtId="3">
      <extLst>
        <ext xmlns:x15="http://schemas.microsoft.com/office/spreadsheetml/2010/11/main" uri="{FABC7310-3BB5-11E1-824E-6D434824019B}">
          <x15:dataField isCountDistinct="1"/>
        </ext>
      </extLst>
    </dataField>
  </dataFields>
  <formats count="2">
    <format dxfId="4">
      <pivotArea collapsedLevelsAreSubtotals="1" fieldPosition="0">
        <references count="1">
          <reference field="0" count="1">
            <x v="0"/>
          </reference>
        </references>
      </pivotArea>
    </format>
    <format dxfId="5">
      <pivotArea outline="0" fieldPosition="0">
        <references count="1">
          <reference field="4294967294" count="1">
            <x v="0"/>
          </reference>
        </references>
      </pivotArea>
    </format>
  </formats>
  <chartFormats count="4">
    <chartFormat chart="1"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130">
    <pivotHierarchy dragToData="1"/>
    <pivotHierarchy dragToData="1"/>
    <pivotHierarchy dragToData="1"/>
    <pivotHierarchy dragToData="1"/>
    <pivotHierarchy dragToData="1"/>
    <pivotHierarchy multipleItemSelectionAllowed="1" dragToData="1">
      <members count="1" level="1">
        <member name="[DimProducts].[Color].&amp;[Yellow]"/>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Num SalesOrd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D7C504BA-F551-4460-AA87-FC2376864A2A}" name="num of products per category" cacheId="2820" applyNumberFormats="0" applyBorderFormats="0" applyFontFormats="0" applyPatternFormats="0" applyAlignmentFormats="0" applyWidthHeightFormats="1" dataCaption="Values" tag="b699ea00-32fd-49ed-afd6-741c983066dd" updatedVersion="8" minRefreshableVersion="5" useAutoFormatting="1" subtotalHiddenItems="1" itemPrintTitles="1" createdVersion="5" indent="0" outline="1" outlineData="1" multipleFieldFilters="0" chartFormat="11" rowHeaderCaption="kkkkk">
  <location ref="E38:F44" firstHeaderRow="1" firstDataRow="1" firstDataCol="1"/>
  <pivotFields count="4">
    <pivotField axis="axisRow" allDrilled="1" subtotalTop="0" showAll="0" dataSourceSort="1" defaultSubtotal="0" defaultAttributeDrillState="1">
      <items count="5">
        <item x="0"/>
        <item x="1"/>
        <item x="2"/>
        <item x="3"/>
        <item x="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6">
    <i>
      <x/>
    </i>
    <i>
      <x v="1"/>
    </i>
    <i>
      <x v="2"/>
    </i>
    <i>
      <x v="3"/>
    </i>
    <i>
      <x v="4"/>
    </i>
    <i t="grand">
      <x/>
    </i>
  </rowItems>
  <colItems count="1">
    <i/>
  </colItems>
  <dataFields count="1">
    <dataField name="Count of Product" fld="1" subtotal="count" baseField="0" baseItem="0"/>
  </dataFields>
  <formats count="1">
    <format dxfId="6">
      <pivotArea collapsedLevelsAreSubtotals="1" fieldPosition="0">
        <references count="1">
          <reference field="0" count="1">
            <x v="1"/>
          </reference>
        </references>
      </pivotArea>
    </format>
  </formats>
  <chartFormats count="1">
    <chartFormat chart="10" format="2" series="1">
      <pivotArea type="data" outline="0" fieldPosition="0">
        <references count="1">
          <reference field="4294967294" count="1" selected="0">
            <x v="0"/>
          </reference>
        </references>
      </pivotArea>
    </chartFormat>
  </chartFormats>
  <pivotHierarchies count="13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Distinct Count of Sales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E93F8F33-AD1D-479F-8521-22BCB2E5315D}" name="Total sales per category" cacheId="2829" applyNumberFormats="0" applyBorderFormats="0" applyFontFormats="0" applyPatternFormats="0" applyAlignmentFormats="0" applyWidthHeightFormats="1" dataCaption="Values" tag="ab3eced8-60cf-4010-bf5a-3732fb45ad38" updatedVersion="8" minRefreshableVersion="5" useAutoFormatting="1" subtotalHiddenItems="1" itemPrintTitles="1" createdVersion="5" indent="0" outline="1" outlineData="1" multipleFieldFilters="0" chartFormat="7">
  <location ref="B38:B39"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SalesOrderNumber" fld="0" subtotal="count" baseField="0" baseItem="0"/>
  </dataFields>
  <pivotHierarchies count="13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Distinct Count of Sales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1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C688BBDC-62B5-4370-A86C-87563BC9CE6B}" name="the heighest  sales of category " cacheId="2826" applyNumberFormats="0" applyBorderFormats="0" applyFontFormats="0" applyPatternFormats="0" applyAlignmentFormats="0" applyWidthHeightFormats="1" dataCaption="Values" tag="e0c3ae67-25be-4d6e-87e1-d9c6b040a625" updatedVersion="8" minRefreshableVersion="5" useAutoFormatting="1" subtotalHiddenItems="1" itemPrintTitles="1" createdVersion="5" indent="0" outline="1" outlineData="1" multipleFieldFilters="0" chartFormat="14">
  <location ref="B27:C32" firstHeaderRow="1" firstDataRow="1" firstDataCol="1"/>
  <pivotFields count="4">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total Sales" fld="1" subtotal="count" baseField="0" baseItem="0" numFmtId="164">
      <extLst>
        <ext xmlns:x15="http://schemas.microsoft.com/office/spreadsheetml/2010/11/main" uri="{FABC7310-3BB5-11E1-824E-6D434824019B}">
          <x15:dataField isCountDistinct="1"/>
        </ext>
      </extLst>
    </dataField>
  </dataFields>
  <formats count="2">
    <format dxfId="7">
      <pivotArea collapsedLevelsAreSubtotals="1" fieldPosition="0">
        <references count="1">
          <reference field="0" count="1">
            <x v="0"/>
          </reference>
        </references>
      </pivotArea>
    </format>
    <format dxfId="8">
      <pivotArea outline="0" fieldPosition="0">
        <references count="1">
          <reference field="4294967294" count="1">
            <x v="0"/>
          </reference>
        </references>
      </pivotArea>
    </format>
  </formats>
  <chartFormats count="3">
    <chartFormat chart="1"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total Sal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4FB75D86-B43C-4999-96A1-C424507ECB12}" name="PivotTable2" cacheId="2679" applyNumberFormats="0" applyBorderFormats="0" applyFontFormats="0" applyPatternFormats="0" applyAlignmentFormats="0" applyWidthHeightFormats="1" dataCaption="Values" tag="ce886564-2ea0-4242-bdab-abb5c42b8440" updatedVersion="8" minRefreshableVersion="3" useAutoFormatting="1" subtotalHiddenItems="1" itemPrintTitles="1" createdVersion="5" indent="0" outline="1" outlineData="1" multipleFieldFilters="0" chartFormat="7" rowHeaderCaption="Accessories">
  <location ref="G11:H16" firstHeaderRow="1" firstDataRow="1" firstDataCol="1"/>
  <pivotFields count="2">
    <pivotField axis="axisRow" allDrilled="1" subtotalTop="0" showAll="0" dataSourceSort="1" defaultSubtotal="0" defaultAttributeDrillState="1">
      <items count="4">
        <item x="0"/>
        <item x="1"/>
        <item x="2"/>
        <item x="3"/>
      </items>
    </pivotField>
    <pivotField dataField="1" subtotalTop="0" showAll="0" defaultSubtotal="0"/>
  </pivotFields>
  <rowFields count="1">
    <field x="0"/>
  </rowFields>
  <rowItems count="5">
    <i>
      <x/>
    </i>
    <i>
      <x v="1"/>
    </i>
    <i>
      <x v="2"/>
    </i>
    <i>
      <x v="3"/>
    </i>
    <i t="grand">
      <x/>
    </i>
  </rowItems>
  <colItems count="1">
    <i/>
  </colItems>
  <dataFields count="1">
    <dataField name="Sum of SalesOrderID" fld="1" baseField="0" baseItem="0" numFmtId="164"/>
  </dataFields>
  <chartFormats count="3">
    <chartFormat chart="1"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11CF9DE-F44F-4A2B-94B0-F1A99732CE56}" name="total tax for category" cacheId="2811" applyNumberFormats="0" applyBorderFormats="0" applyFontFormats="0" applyPatternFormats="0" applyAlignmentFormats="0" applyWidthHeightFormats="1" dataCaption="Values" tag="6d9aafd8-7924-4d83-921a-69b7d520482c" updatedVersion="8" minRefreshableVersion="5" useAutoFormatting="1" subtotalHiddenItems="1" itemPrintTitles="1" createdVersion="5" indent="0" outline="1" outlineData="1" multipleFieldFilters="0" chartFormat="28" rowHeaderCaption="Accessories">
  <location ref="J34:K39"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Sum of TaxAmt" fld="1" baseField="0" baseItem="0"/>
  </dataFields>
  <chartFormats count="1">
    <chartFormat chart="23" format="2" series="1">
      <pivotArea type="data" outline="0" fieldPosition="0">
        <references count="1">
          <reference field="4294967294" count="1" selected="0">
            <x v="0"/>
          </reference>
        </references>
      </pivotArea>
    </chartFormat>
  </chartFormats>
  <pivotHierarchies count="1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404E7E6-A25D-4FE8-B71D-83E89C47045F}" name="PivotTable15" cacheId="2937" applyNumberFormats="0" applyBorderFormats="0" applyFontFormats="0" applyPatternFormats="0" applyAlignmentFormats="0" applyWidthHeightFormats="1" dataCaption="Values" tag="d932e62f-607b-4c1d-81e3-0f9406791da2" updatedVersion="8" minRefreshableVersion="5" useAutoFormatting="1" subtotalHiddenItems="1" itemPrintTitles="1" createdVersion="5" indent="0" outline="1" outlineData="1" multipleFieldFilters="0" chartFormat="34" rowHeaderCaption="kkkkk">
  <location ref="A65:B76" firstHeaderRow="1" firstDataRow="1" firstDataCol="1"/>
  <pivotFields count="5">
    <pivotField allDrilled="1" subtotalTop="0" showAll="0" dataSourceSort="1" defaultSubtotal="0" defaultAttributeDrillState="1"/>
    <pivotField allDrilled="1" subtotalTop="0" showAll="0" dataSourceSort="1" defaultSubtotal="0" defaultAttributeDrillState="1"/>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2"/>
  </rowFields>
  <rowItems count="11">
    <i>
      <x v="9"/>
    </i>
    <i>
      <x/>
    </i>
    <i>
      <x v="6"/>
    </i>
    <i>
      <x v="8"/>
    </i>
    <i>
      <x v="7"/>
    </i>
    <i>
      <x v="4"/>
    </i>
    <i>
      <x v="3"/>
    </i>
    <i>
      <x v="5"/>
    </i>
    <i>
      <x v="2"/>
    </i>
    <i>
      <x v="1"/>
    </i>
    <i t="grand">
      <x/>
    </i>
  </rowItems>
  <colItems count="1">
    <i/>
  </colItems>
  <dataFields count="1">
    <dataField name="Sum of SalesOrderID" fld="3" baseField="2" baseItem="9" numFmtId="164"/>
  </dataFields>
  <pivotHierarchies count="130">
    <pivotHierarchy dragToData="1"/>
    <pivotHierarchy dragToData="1"/>
    <pivotHierarchy dragToData="1"/>
    <pivotHierarchy dragToData="1"/>
    <pivotHierarchy dragToData="1"/>
    <pivotHierarchy multipleItemSelectionAllowed="1" dragToData="1">
      <members count="1" level="1">
        <member name="[DimProducts].[Color].&amp;[Yellow]"/>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Distinct Count of Sales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Weight"/>
    <pivotHierarchy dragToData="1" caption="Average of Weig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count" id="10" iMeasureHier="100">
      <autoFilter ref="A1">
        <filterColumn colId="0">
          <top10 val="10" filterVal="10"/>
        </filterColumn>
      </autoFilter>
    </filter>
    <filter fld="1" type="dateBetween" evalOrder="-1" id="6" name="[Fact Order].[OrderDate]">
      <autoFilter ref="A1">
        <filterColumn colId="0">
          <customFilters and="1">
            <customFilter operator="greaterThanOrEqual" val="41426"/>
            <customFilter operator="lessThanOrEqual" val="41455"/>
          </customFilters>
        </filterColumn>
      </autoFilter>
      <extLst>
        <ext xmlns:x15="http://schemas.microsoft.com/office/spreadsheetml/2010/11/main" uri="{0605FD5F-26C8-4aeb-8148-2DB25E43C511}">
          <x15:pivotFilter useWholeDay="1"/>
        </ext>
      </extLst>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69CDCE1-7006-4B54-B6B8-51DBD9679B12}" name="PivotTable12" cacheId="2934" applyNumberFormats="0" applyBorderFormats="0" applyFontFormats="0" applyPatternFormats="0" applyAlignmentFormats="0" applyWidthHeightFormats="1" dataCaption="Values" tag="5cf60c15-bd52-417a-a6bc-53727d160e2a" updatedVersion="8" minRefreshableVersion="5" useAutoFormatting="1" subtotalHiddenItems="1" itemPrintTitles="1" createdVersion="5" indent="0" outline="1" outlineData="1" multipleFieldFilters="0" chartFormat="34" rowHeaderCaption="kkkkk">
  <location ref="F59:G70" firstHeaderRow="1" firstDataRow="1" firstDataCol="1"/>
  <pivotFields count="5">
    <pivotField allDrilled="1" subtotalTop="0" showAll="0" dataSourceSort="1" defaultSubtotal="0" defaultAttributeDrillState="1"/>
    <pivotField allDrilled="1" subtotalTop="0" showAll="0" dataSourceSort="1" defaultSubtotal="0" defaultAttributeDrillState="1"/>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2"/>
  </rowFields>
  <rowItems count="11">
    <i>
      <x v="1"/>
    </i>
    <i>
      <x v="2"/>
    </i>
    <i>
      <x v="5"/>
    </i>
    <i>
      <x v="3"/>
    </i>
    <i>
      <x v="4"/>
    </i>
    <i>
      <x v="7"/>
    </i>
    <i>
      <x v="8"/>
    </i>
    <i>
      <x v="6"/>
    </i>
    <i>
      <x/>
    </i>
    <i>
      <x v="9"/>
    </i>
    <i t="grand">
      <x/>
    </i>
  </rowItems>
  <colItems count="1">
    <i/>
  </colItems>
  <dataFields count="1">
    <dataField name="Sum of SalesOrderID" fld="3" baseField="2" baseItem="1" numFmtId="164"/>
  </dataFields>
  <pivotHierarchies count="130">
    <pivotHierarchy dragToData="1"/>
    <pivotHierarchy dragToData="1"/>
    <pivotHierarchy dragToData="1"/>
    <pivotHierarchy dragToData="1"/>
    <pivotHierarchy dragToData="1"/>
    <pivotHierarchy multipleItemSelectionAllowed="1" dragToData="1">
      <members count="1" level="1">
        <member name="[DimProducts].[Color].&amp;[Yellow]"/>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Distinct Count of Sales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Weight"/>
    <pivotHierarchy dragToData="1" caption="Average of Weig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2">
    <filter fld="2" type="count" id="10" iMeasureHier="100">
      <autoFilter ref="A1">
        <filterColumn colId="0">
          <top10 val="10" filterVal="10"/>
        </filterColumn>
      </autoFilter>
    </filter>
    <filter fld="1" type="dateBetween" evalOrder="-1" id="6" name="[Fact Order].[OrderDate]">
      <autoFilter ref="A1">
        <filterColumn colId="0">
          <customFilters and="1">
            <customFilter operator="greaterThanOrEqual" val="41426"/>
            <customFilter operator="lessThanOrEqual" val="41455"/>
          </customFilters>
        </filterColumn>
      </autoFilter>
      <extLst>
        <ext xmlns:x15="http://schemas.microsoft.com/office/spreadsheetml/2010/11/main" uri="{0605FD5F-26C8-4aeb-8148-2DB25E43C511}">
          <x15:pivotFilter useWholeDay="1"/>
        </ext>
      </extLst>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2B49A914-1C78-4E46-9C37-8B2A6FED6E11}" name="Avg weight" cacheId="2931" applyNumberFormats="0" applyBorderFormats="0" applyFontFormats="0" applyPatternFormats="0" applyAlignmentFormats="0" applyWidthHeightFormats="1" dataCaption="Values" tag="9366d843-b715-4cf5-be17-73b8bd5d73c1" updatedVersion="8" minRefreshableVersion="5" useAutoFormatting="1" subtotalHiddenItems="1" itemPrintTitles="1" createdVersion="5" indent="0" outline="1" outlineData="1" multipleFieldFilters="0" chartFormat="15" rowHeaderCaption="kkkkk">
  <location ref="D58:E62" firstHeaderRow="1" firstDataRow="1" firstDataCol="1"/>
  <pivotFields count="5">
    <pivotField allDrilled="1" subtotalTop="0" showAll="0" dataSourceSort="1" defaultSubtotal="0" defaultAttributeDrillState="1"/>
    <pivotField allDrilled="1" subtotalTop="0" showAll="0" dataSourceSort="1" defaultSubtotal="0" defaultAttributeDrillState="1"/>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3"/>
  </rowFields>
  <rowItems count="4">
    <i>
      <x/>
    </i>
    <i>
      <x v="1"/>
    </i>
    <i>
      <x v="2"/>
    </i>
    <i t="grand">
      <x/>
    </i>
  </rowItems>
  <colItems count="1">
    <i/>
  </colItems>
  <dataFields count="1">
    <dataField name="Average of Weight" fld="2" subtotal="average" baseField="3" baseItem="0" numFmtId="9"/>
  </dataFields>
  <chartFormats count="4">
    <chartFormat chart="13" format="5" series="1">
      <pivotArea type="data" outline="0" fieldPosition="0">
        <references count="1">
          <reference field="4294967294" count="1" selected="0">
            <x v="0"/>
          </reference>
        </references>
      </pivotArea>
    </chartFormat>
    <chartFormat chart="13" format="6">
      <pivotArea type="data" outline="0" fieldPosition="0">
        <references count="2">
          <reference field="4294967294" count="1" selected="0">
            <x v="0"/>
          </reference>
          <reference field="3" count="1" selected="0">
            <x v="0"/>
          </reference>
        </references>
      </pivotArea>
    </chartFormat>
    <chartFormat chart="13" format="7">
      <pivotArea type="data" outline="0" fieldPosition="0">
        <references count="2">
          <reference field="4294967294" count="1" selected="0">
            <x v="0"/>
          </reference>
          <reference field="3" count="1" selected="0">
            <x v="1"/>
          </reference>
        </references>
      </pivotArea>
    </chartFormat>
    <chartFormat chart="13" format="8">
      <pivotArea type="data" outline="0" fieldPosition="0">
        <references count="2">
          <reference field="4294967294" count="1" selected="0">
            <x v="0"/>
          </reference>
          <reference field="3" count="1" selected="0">
            <x v="2"/>
          </reference>
        </references>
      </pivotArea>
    </chartFormat>
  </chartFormats>
  <pivotHierarchies count="130">
    <pivotHierarchy dragToData="1"/>
    <pivotHierarchy dragToData="1"/>
    <pivotHierarchy dragToData="1"/>
    <pivotHierarchy dragToData="1"/>
    <pivotHierarchy dragToData="1"/>
    <pivotHierarchy multipleItemSelectionAllowed="1" dragToData="1">
      <members count="1" level="1">
        <member name="[DimProducts].[Color].&amp;[Yellow]"/>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caption="total sales"/>
    <pivotHierarchy dragToData="1" caption="Distinct Count of Sales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Distinct Count of Weight"/>
    <pivotHierarchy dragToData="1" caption="Average of Weig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dateBetween" evalOrder="-1" id="6" name="[Fact Order].[OrderDate]">
      <autoFilter ref="A1">
        <filterColumn colId="0">
          <customFilters and="1">
            <customFilter operator="greaterThanOrEqual" val="41426"/>
            <customFilter operator="lessThanOrEqual" val="41455"/>
          </customFilters>
        </filterColumn>
      </autoFilter>
      <extLst>
        <ext xmlns:x15="http://schemas.microsoft.com/office/spreadsheetml/2010/11/main" uri="{0605FD5F-26C8-4aeb-8148-2DB25E43C511}">
          <x15:pivotFilter useWholeDay="1"/>
        </ext>
      </extLst>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40EC18D-FA26-4B78-9A83-D8078A60209A}" name="PivotTable10" cacheId="2667" applyNumberFormats="0" applyBorderFormats="0" applyFontFormats="0" applyPatternFormats="0" applyAlignmentFormats="0" applyWidthHeightFormats="1" dataCaption="Values" tag="5c87d293-7629-4508-953f-d68a1dcfd10a" updatedVersion="8" minRefreshableVersion="3" useAutoFormatting="1" subtotalHiddenItems="1" itemPrintTitles="1" createdVersion="5" indent="0" outline="1" outlineData="1" multipleFieldFilters="0" chartFormat="7" rowHeaderCaption="Accessories">
  <location ref="O24:O25" firstHeaderRow="1" firstDataRow="1" firstDataCol="0"/>
  <pivotFields count="1">
    <pivotField dataField="1" subtotalTop="0" showAll="0" defaultSubtotal="0"/>
  </pivotFields>
  <rowItems count="1">
    <i/>
  </rowItems>
  <colItems count="1">
    <i/>
  </colItems>
  <dataFields count="1">
    <dataField name="Count of SalesOrderID" fld="0" subtotal="count" baseField="0" baseItem="0" numFmtId="3"/>
  </dataFields>
  <chartFormats count="3">
    <chartFormat chart="1"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Hierarchies count="130">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Count of SalesOrderID"/>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20759CD-DACF-49E9-8FDB-08DE77C1486D}" name="PivotTable9" cacheId="2847" applyNumberFormats="0" applyBorderFormats="0" applyFontFormats="0" applyPatternFormats="0" applyAlignmentFormats="0" applyWidthHeightFormats="1" dataCaption="Values" tag="0967b05f-133e-48cd-98dc-ebc41b546032" updatedVersion="8" minRefreshableVersion="5" useAutoFormatting="1" subtotalHiddenItems="1" itemPrintTitles="1" createdVersion="5" indent="0" outline="1" outlineData="1" multipleFieldFilters="0" chartFormat="16">
  <location ref="I24:I25" firstHeaderRow="1" firstDataRow="1" firstDataCol="0"/>
  <pivotFields count="3">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Subcategory" fld="0" subtotal="count" baseField="0" baseItem="0"/>
  </dataFields>
  <pivotHierarchies count="130">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Num SalesOrd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2" type="dateBetween" evalOrder="-1" id="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C0E4BA66-0A77-4300-9EA4-2227F9DE98EC}" name="PivotTable6" cacheId="2844" applyNumberFormats="0" applyBorderFormats="0" applyFontFormats="0" applyPatternFormats="0" applyAlignmentFormats="0" applyWidthHeightFormats="1" dataCaption="Values" tag="54e31380-d84a-4426-b6c6-a824fe7c4059" updatedVersion="8" minRefreshableVersion="5" useAutoFormatting="1" subtotalHiddenItems="1" itemPrintTitles="1" createdVersion="5" indent="0" outline="1" outlineData="1" multipleFieldFilters="0" chartFormat="16">
  <location ref="M11:M12" firstHeaderRow="1" firstDataRow="1" firstDataCol="0"/>
  <pivotFields count="4">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Items count="1">
    <i/>
  </rowItems>
  <colItems count="1">
    <i/>
  </colItems>
  <dataFields count="1">
    <dataField name="Count of Product" fld="0" subtotal="count" baseField="0" baseItem="0"/>
  </dataFields>
  <pivotHierarchies count="130">
    <pivotHierarchy dragToData="1"/>
    <pivotHierarchy dragToData="1"/>
    <pivotHierarchy dragToData="1"/>
    <pivotHierarchy dragToData="1"/>
    <pivotHierarchy dragToData="1"/>
    <pivotHierarchy multipleItemSelectionAllowed="1" dragToData="1">
      <members count="1" level="1">
        <member name="[DimProducts].[Color].&amp;[Yellow]"/>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Num SalesOrd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91B9C1F1-507F-4591-9B63-E71D2BF5BD70}" name="PivotTable5" cacheId="2841" applyNumberFormats="0" applyBorderFormats="0" applyFontFormats="0" applyPatternFormats="0" applyAlignmentFormats="0" applyWidthHeightFormats="1" dataCaption="Values" tag="5d9516c7-a97a-4da5-a9bd-a1511f20574e" updatedVersion="8" minRefreshableVersion="5" useAutoFormatting="1" subtotalHiddenItems="1" itemPrintTitles="1" createdVersion="5" indent="0" outline="1" outlineData="1" multipleFieldFilters="0" chartFormat="16">
  <location ref="C3:D8" firstHeaderRow="1" firstDataRow="1" firstDataCol="1"/>
  <pivotFields count="5">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Num SalesOrder" fld="1" subtotal="count" baseField="0" baseItem="0" numFmtId="3">
      <extLst>
        <ext xmlns:x15="http://schemas.microsoft.com/office/spreadsheetml/2010/11/main" uri="{FABC7310-3BB5-11E1-824E-6D434824019B}">
          <x15:dataField isCountDistinct="1"/>
        </ext>
      </extLst>
    </dataField>
  </dataFields>
  <formats count="2">
    <format dxfId="0">
      <pivotArea collapsedLevelsAreSubtotals="1" fieldPosition="0">
        <references count="1">
          <reference field="0" count="1">
            <x v="0"/>
          </reference>
        </references>
      </pivotArea>
    </format>
    <format dxfId="1">
      <pivotArea outline="0" fieldPosition="0">
        <references count="1">
          <reference field="4294967294" count="1">
            <x v="0"/>
          </reference>
        </references>
      </pivotArea>
    </format>
  </formats>
  <chartFormats count="4">
    <chartFormat chart="1"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 chart="15" format="2" series="1">
      <pivotArea type="data" outline="0" fieldPosition="0">
        <references count="1">
          <reference field="4294967294" count="1" selected="0">
            <x v="0"/>
          </reference>
        </references>
      </pivotArea>
    </chartFormat>
  </chartFormats>
  <pivotHierarchies count="130">
    <pivotHierarchy dragToData="1"/>
    <pivotHierarchy dragToData="1"/>
    <pivotHierarchy dragToData="1"/>
    <pivotHierarchy dragToData="1"/>
    <pivotHierarchy dragToData="1"/>
    <pivotHierarchy multipleItemSelectionAllowed="1" dragToData="1">
      <members count="1" level="1">
        <member name="[DimProducts].[Color].&amp;[Yellow]"/>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3" level="1">
        <member name="[Fact Order].[DueDate (Year)].&amp;[2011]"/>
        <member name="[Fact Order].[DueDate (Year)].&amp;[2012]"/>
        <member name="[Fact Order].[DueDate (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caption="Num SalesOrde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4" type="dateBetween" evalOrder="-1" id="3" name="[Fact Order].[OrderDate]">
      <autoFilter ref="A1">
        <filterColumn colId="0">
          <customFilters and="1">
            <customFilter operator="greaterThanOrEqual" val="41334"/>
            <customFilter operator="lessThanOrEqual" val="41578"/>
          </customFilters>
        </filterColumn>
      </autoFilter>
      <extLst>
        <ext xmlns:x15="http://schemas.microsoft.com/office/spreadsheetml/2010/11/main" uri="{0605FD5F-26C8-4aeb-8148-2DB25E43C511}">
          <x15:pivotFilter useWholeDay="1"/>
        </ext>
      </extLst>
    </filter>
  </filters>
  <rowHierarchiesUsage count="1">
    <rowHierarchyUsage hierarchyUsage="2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Products]"/>
        <x15:activeTabTopLevelEntity name="[Fact Order]"/>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ueDate__Year" xr10:uid="{74D98433-9511-4E0D-A604-E7402D430A03}" sourceName="[Fact Order].[DueDate (Year)]">
  <pivotTables>
    <pivotTable tabId="2" name="total sales per territory"/>
    <pivotTable tabId="2" name="num of products per category"/>
    <pivotTable tabId="2" name="num of sales order per category"/>
    <pivotTable tabId="2" name="the heighest  sales of category "/>
    <pivotTable tabId="2" name="Total sales per category"/>
    <pivotTable tabId="2" name="PivotTable8"/>
    <pivotTable tabId="2" name="PivotTable1"/>
    <pivotTable tabId="2" name="PivotTable3"/>
    <pivotTable tabId="2" name="PivotTable5"/>
    <pivotTable tabId="2" name="PivotTable6"/>
    <pivotTable tabId="2" name="PivotTable9"/>
    <pivotTable tabId="2" name="Avg weight"/>
    <pivotTable tabId="2" name="PivotTable12"/>
    <pivotTable tabId="2" name="PivotTable15"/>
  </pivotTables>
  <data>
    <olap pivotCacheId="972790235">
      <levels count="2">
        <level uniqueName="[Fact Order].[DueDate (Year)].[(All)]" sourceCaption="(All)" count="0"/>
        <level uniqueName="[Fact Order].[DueDate (Year)].[DueDate (Year)]" sourceCaption="DueDate (Year)" count="4">
          <ranges>
            <range startItem="0">
              <i n="[Fact Order].[DueDate (Year)].&amp;[2011]" c="2011"/>
              <i n="[Fact Order].[DueDate (Year)].&amp;[2012]" c="2012"/>
              <i n="[Fact Order].[DueDate (Year)].&amp;[2013]" c="2013"/>
              <i n="[Fact Order].[DueDate (Year)].&amp;[2014]" c="2014"/>
            </range>
          </ranges>
        </level>
      </levels>
      <selections count="3">
        <selection n="[Fact Order].[DueDate (Year)].&amp;[2011]"/>
        <selection n="[Fact Order].[DueDate (Year)].&amp;[2012]"/>
        <selection n="[Fact Order].[DueDate (Year)].&amp;[201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category" xr10:uid="{979BD2E0-4956-4E85-A42F-98367E7ECC86}" sourceName="[DimProducts].[Subcategory]">
  <pivotTables>
    <pivotTable tabId="2" name="num of products per category"/>
    <pivotTable tabId="2" name="num of sales order per category"/>
    <pivotTable tabId="2" name="Total sales per category"/>
    <pivotTable tabId="2" name="PivotTable8"/>
    <pivotTable tabId="2" name="PivotTable1"/>
    <pivotTable tabId="2" name="PivotTable3"/>
    <pivotTable tabId="2" name="PivotTable5"/>
    <pivotTable tabId="2" name="PivotTable6"/>
    <pivotTable tabId="2" name="PivotTable9"/>
  </pivotTables>
  <data>
    <olap pivotCacheId="972790235">
      <levels count="2">
        <level uniqueName="[DimProducts].[Subcategory].[(All)]" sourceCaption="(All)" count="0"/>
        <level uniqueName="[DimProducts].[Subcategory].[Subcategory]" sourceCaption="Subcategory" count="38">
          <ranges>
            <range startItem="0">
              <i n="[DimProducts].[Subcategory].&amp;" c="(blank)"/>
              <i n="[DimProducts].[Subcategory].&amp;[Bib-Shorts]" c="Bib-Shorts"/>
              <i n="[DimProducts].[Subcategory].&amp;[Bike Racks]" c="Bike Racks"/>
              <i n="[DimProducts].[Subcategory].&amp;[Bike Stands]" c="Bike Stands"/>
              <i n="[DimProducts].[Subcategory].&amp;[Bottles and Cages]" c="Bottles and Cages"/>
              <i n="[DimProducts].[Subcategory].&amp;[Bottom Brackets]" c="Bottom Brackets"/>
              <i n="[DimProducts].[Subcategory].&amp;[Brakes]" c="Brakes"/>
              <i n="[DimProducts].[Subcategory].&amp;[Caps]" c="Caps"/>
              <i n="[DimProducts].[Subcategory].&amp;[Chains]" c="Chains"/>
              <i n="[DimProducts].[Subcategory].&amp;[Cleaners]" c="Cleaners"/>
              <i n="[DimProducts].[Subcategory].&amp;[Cranksets]" c="Cranksets"/>
              <i n="[DimProducts].[Subcategory].&amp;[Derailleurs]" c="Derailleurs"/>
              <i n="[DimProducts].[Subcategory].&amp;[Fenders]" c="Fenders"/>
              <i n="[DimProducts].[Subcategory].&amp;[Forks]" c="Forks"/>
              <i n="[DimProducts].[Subcategory].&amp;[Gloves]" c="Gloves"/>
              <i n="[DimProducts].[Subcategory].&amp;[Handlebars]" c="Handlebars"/>
              <i n="[DimProducts].[Subcategory].&amp;[Headsets]" c="Headsets"/>
              <i n="[DimProducts].[Subcategory].&amp;[Helmets]" c="Helmets"/>
              <i n="[DimProducts].[Subcategory].&amp;[Hydration Packs]" c="Hydration Packs"/>
              <i n="[DimProducts].[Subcategory].&amp;[Jerseys]" c="Jerseys"/>
              <i n="[DimProducts].[Subcategory].&amp;[Lights]" c="Lights"/>
              <i n="[DimProducts].[Subcategory].&amp;[Locks]" c="Locks"/>
              <i n="[DimProducts].[Subcategory].&amp;[Mountain Bikes]" c="Mountain Bikes"/>
              <i n="[DimProducts].[Subcategory].&amp;[Mountain Frames]" c="Mountain Frames"/>
              <i n="[DimProducts].[Subcategory].&amp;[Panniers]" c="Panniers"/>
              <i n="[DimProducts].[Subcategory].&amp;[Pedals]" c="Pedals"/>
              <i n="[DimProducts].[Subcategory].&amp;[Pumps]" c="Pumps"/>
              <i n="[DimProducts].[Subcategory].&amp;[Road Bikes]" c="Road Bikes"/>
              <i n="[DimProducts].[Subcategory].&amp;[Road Frames]" c="Road Frames"/>
              <i n="[DimProducts].[Subcategory].&amp;[Saddles]" c="Saddles"/>
              <i n="[DimProducts].[Subcategory].&amp;[Shorts]" c="Shorts"/>
              <i n="[DimProducts].[Subcategory].&amp;[Socks]" c="Socks"/>
              <i n="[DimProducts].[Subcategory].&amp;[Tights]" c="Tights"/>
              <i n="[DimProducts].[Subcategory].&amp;[Tires and Tubes]" c="Tires and Tubes"/>
              <i n="[DimProducts].[Subcategory].&amp;[Touring Bikes]" c="Touring Bikes"/>
              <i n="[DimProducts].[Subcategory].&amp;[Touring Frames]" c="Touring Frames"/>
              <i n="[DimProducts].[Subcategory].&amp;[Vests]" c="Vests"/>
              <i n="[DimProducts].[Subcategory].&amp;[Wheels]" c="Wheels"/>
            </range>
          </ranges>
        </level>
      </levels>
      <selections count="1">
        <selection n="[DimProducts].[Sub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lor" xr10:uid="{3D135F44-97B8-46E5-AE0D-F54AE763BB87}" sourceName="[DimProducts].[Color]">
  <pivotTables>
    <pivotTable tabId="2" name="num of products per category"/>
    <pivotTable tabId="2" name="Total sales per category"/>
    <pivotTable tabId="2" name="total sales per territory"/>
    <pivotTable tabId="2" name="PivotTable3"/>
    <pivotTable tabId="2" name="PivotTable9"/>
  </pivotTables>
  <data>
    <olap pivotCacheId="972790235">
      <levels count="2">
        <level uniqueName="[DimProducts].[Color].[(All)]" sourceCaption="(All)" count="0"/>
        <level uniqueName="[DimProducts].[Color].[Color]" sourceCaption="Color" count="10">
          <ranges>
            <range startItem="0">
              <i n="[DimProducts].[Color].&amp;" c="(blank)"/>
              <i n="[DimProducts].[Color].&amp;[Black]" c="Black"/>
              <i n="[DimProducts].[Color].&amp;[Blue]" c="Blue"/>
              <i n="[DimProducts].[Color].&amp;[Grey]" c="Grey"/>
              <i n="[DimProducts].[Color].&amp;[Multi]" c="Multi"/>
              <i n="[DimProducts].[Color].&amp;[Red]" c="Red"/>
              <i n="[DimProducts].[Color].&amp;[Silver]" c="Silver"/>
              <i n="[DimProducts].[Color].&amp;[Silver/Black]" c="Silver/Black"/>
              <i n="[DimProducts].[Color].&amp;[White]" c="White"/>
              <i n="[DimProducts].[Color].&amp;[Yellow]" c="Yellow"/>
            </range>
          </ranges>
        </level>
      </levels>
      <selections count="1">
        <selection n="[DimProducts].[Color].[All]"/>
      </selections>
    </olap>
  </data>
  <extLst>
    <x:ext xmlns:x15="http://schemas.microsoft.com/office/spreadsheetml/2010/11/main" uri="{470722E0-AACD-4C17-9CDC-17EF765DBC7E}">
      <x15:slicerCacheHideItemsWithNoData count="1">
        <x15:slicerCacheOlapLevelName uniqueName="[DimProducts].[Color].[Color]" count="0"/>
      </x15:slicerCacheHideItemsWithNoData>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ueDate (Year)" xr10:uid="{1FDDF02E-9588-4601-840F-D1A8A2924F8C}" cache="Slicer_DueDate__Year" caption="DueDate (Year)" level="1" rowHeight="247650"/>
  <slicer name="Subcategory" xr10:uid="{DADDEF49-E241-4605-A523-C7604AD8F9ED}" cache="Slicer_Subcategory" caption="Subcategory" startItem="14" level="1" rowHeight="247650"/>
  <slicer name="Color" xr10:uid="{8C3A4FF7-A637-41F3-A993-F7F1B93C3D0E}" cache="Slicer_Color" caption="Color" startItem="2" level="1" rowHeight="247650"/>
</slicers>
</file>

<file path=xl/theme/theme1.xml><?xml version="1.0" encoding="utf-8"?>
<a:theme xmlns:a="http://schemas.openxmlformats.org/drawingml/2006/main" name="Facet">
  <a:themeElements>
    <a:clrScheme name="Facet">
      <a:dk1>
        <a:sysClr val="windowText" lastClr="000000"/>
      </a:dk1>
      <a:lt1>
        <a:sysClr val="window" lastClr="FFFFFF"/>
      </a:lt1>
      <a:dk2>
        <a:srgbClr val="2C3C43"/>
      </a:dk2>
      <a:lt2>
        <a:srgbClr val="EBEBEB"/>
      </a:lt2>
      <a:accent1>
        <a:srgbClr val="90C226"/>
      </a:accent1>
      <a:accent2>
        <a:srgbClr val="54A021"/>
      </a:accent2>
      <a:accent3>
        <a:srgbClr val="E6B91E"/>
      </a:accent3>
      <a:accent4>
        <a:srgbClr val="E76618"/>
      </a:accent4>
      <a:accent5>
        <a:srgbClr val="C42F1A"/>
      </a:accent5>
      <a:accent6>
        <a:srgbClr val="918655"/>
      </a:accent6>
      <a:hlink>
        <a:srgbClr val="99CA3C"/>
      </a:hlink>
      <a:folHlink>
        <a:srgbClr val="B9D181"/>
      </a:folHlink>
    </a:clrScheme>
    <a:fontScheme name="Facet">
      <a:majorFont>
        <a:latin typeface="Trebuchet MS" panose="020B0603020202020204"/>
        <a:ea typeface=""/>
        <a:cs typeface=""/>
        <a:font script="Jpan" typeface="メイリオ"/>
        <a:font script="Hang" typeface="맑은 고딕"/>
        <a:font script="Hans" typeface="方正姚体"/>
        <a:font script="Hant" typeface="微軟正黑體"/>
        <a:font script="Arab" typeface="Tahoma"/>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Trebuchet MS" panose="020B0603020202020204"/>
        <a:ea typeface=""/>
        <a:cs typeface=""/>
        <a:font script="Jpan" typeface="メイリオ"/>
        <a:font script="Hang" typeface="HY그래픽M"/>
        <a:font script="Hans" typeface="华文新魏"/>
        <a:font script="Hant" typeface="微軟正黑體"/>
        <a:font script="Arab" typeface="Tahoma"/>
        <a:font script="Hebr" typeface="Gisha"/>
        <a:font script="Thai" typeface="Iris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Facet">
      <a:fillStyleLst>
        <a:solidFill>
          <a:schemeClr val="phClr"/>
        </a:solidFill>
        <a:gradFill rotWithShape="1">
          <a:gsLst>
            <a:gs pos="0">
              <a:schemeClr val="phClr">
                <a:tint val="65000"/>
                <a:lumMod val="110000"/>
              </a:schemeClr>
            </a:gs>
            <a:gs pos="88000">
              <a:schemeClr val="phClr">
                <a:tint val="90000"/>
              </a:schemeClr>
            </a:gs>
          </a:gsLst>
          <a:lin ang="5400000" scaled="0"/>
        </a:gradFill>
        <a:gradFill rotWithShape="1">
          <a:gsLst>
            <a:gs pos="0">
              <a:schemeClr val="phClr">
                <a:tint val="96000"/>
                <a:lumMod val="100000"/>
              </a:schemeClr>
            </a:gs>
            <a:gs pos="78000">
              <a:schemeClr val="phClr">
                <a:shade val="94000"/>
                <a:lumMod val="94000"/>
              </a:schemeClr>
            </a:gs>
          </a:gsLst>
          <a:lin ang="5400000" scaled="0"/>
        </a:gradFill>
      </a:fillStyleLst>
      <a:lnStyleLst>
        <a:ln w="12700" cap="rnd" cmpd="sng" algn="ctr">
          <a:solidFill>
            <a:schemeClr val="phClr"/>
          </a:solidFill>
          <a:prstDash val="solid"/>
        </a:ln>
        <a:ln w="19050" cap="rnd" cmpd="sng" algn="ctr">
          <a:solidFill>
            <a:schemeClr val="phClr"/>
          </a:solidFill>
          <a:prstDash val="solid"/>
        </a:ln>
        <a:ln w="25400" cap="rnd" cmpd="sng" algn="ctr">
          <a:solidFill>
            <a:schemeClr val="phClr"/>
          </a:solidFill>
          <a:prstDash val="solid"/>
        </a:ln>
      </a:lnStyleLst>
      <a:effectStyleLst>
        <a:effectStyle>
          <a:effectLst/>
        </a:effectStyle>
        <a:effectStyle>
          <a:effectLst>
            <a:outerShdw blurRad="38100" dist="25400" dir="5400000" rotWithShape="0">
              <a:srgbClr val="000000">
                <a:alpha val="35000"/>
              </a:srgbClr>
            </a:outerShdw>
          </a:effectLst>
        </a:effectStyle>
        <a:effectStyle>
          <a:effectLst>
            <a:outerShdw blurRad="50800" dist="38100" dir="5400000" rotWithShape="0">
              <a:srgbClr val="000000">
                <a:alpha val="35000"/>
              </a:srgbClr>
            </a:outerShdw>
          </a:effectLst>
          <a:scene3d>
            <a:camera prst="orthographicFront">
              <a:rot lat="0" lon="0" rev="0"/>
            </a:camera>
            <a:lightRig rig="threePt" dir="tl"/>
          </a:scene3d>
          <a:sp3d prstMaterial="plastic">
            <a:bevelT w="0" h="0"/>
          </a:sp3d>
        </a:effectStyle>
      </a:effectStyleLst>
      <a:bgFillStyleLst>
        <a:solidFill>
          <a:schemeClr val="phClr"/>
        </a:solidFill>
        <a:gradFill rotWithShape="1">
          <a:gsLst>
            <a:gs pos="0">
              <a:schemeClr val="phClr">
                <a:tint val="90000"/>
                <a:lumMod val="104000"/>
              </a:schemeClr>
            </a:gs>
            <a:gs pos="94000">
              <a:schemeClr val="phClr">
                <a:shade val="96000"/>
                <a:lumMod val="82000"/>
              </a:schemeClr>
            </a:gs>
          </a:gsLst>
          <a:lin ang="5400000" scaled="0"/>
        </a:gradFill>
        <a:gradFill rotWithShape="1">
          <a:gsLst>
            <a:gs pos="0">
              <a:schemeClr val="phClr">
                <a:tint val="90000"/>
                <a:lumMod val="110000"/>
              </a:schemeClr>
            </a:gs>
            <a:gs pos="100000">
              <a:schemeClr val="phClr">
                <a:shade val="94000"/>
                <a:lumMod val="96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Facet" id="{C0C680CD-088A-49FC-A102-D699147F32B2}" vid="{CFBC31BA-B70F-4F30-BCAA-4F3011E16C4D}"/>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Timeline_OrderDate" xr10:uid="{D87E52D5-6255-441F-9948-96F350B3B0A4}" sourceName="[Fact Order].[OrderDate]">
  <pivotTables>
    <pivotTable tabId="2" name="num of products per category"/>
    <pivotTable tabId="2" name="num of sales order per category"/>
    <pivotTable tabId="2" name="the heighest  sales of category "/>
    <pivotTable tabId="2" name="Total sales per category"/>
    <pivotTable tabId="2" name="total sales per territory"/>
    <pivotTable tabId="2" name="PivotTable8"/>
    <pivotTable tabId="2" name="PivotTable1"/>
    <pivotTable tabId="2" name="PivotTable3"/>
    <pivotTable tabId="2" name="PivotTable5"/>
    <pivotTable tabId="2" name="PivotTable6"/>
    <pivotTable tabId="2" name="PivotTable9"/>
    <pivotTable tabId="2" name="total tax for category"/>
    <pivotTable tabId="2" name="total credit card approval"/>
  </pivotTables>
  <state minimalRefreshVersion="6" lastRefreshVersion="6" pivotCacheId="979633758" filterType="dateBetween">
    <selection startDate="2013-03-01T00:00:00" endDate="2013-10-31T00:00:00"/>
    <bounds startDate="2011-01-01T00:00:00" endDate="2015-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OrderDate" xr10:uid="{14E482C3-7CE2-4657-9352-0875FC77AA69}" cache="Timeline_OrderDate" caption="OrderDate" level="2" selectionLevel="2" scrollPosition="2013-03-19T00:00:00"/>
</timelines>
</file>

<file path=xl/worksheets/_rels/sheet1.xml.rels><?xml version="1.0" encoding="UTF-8" standalone="yes"?>
<Relationships xmlns="http://schemas.openxmlformats.org/package/2006/relationships"><Relationship Id="rId3" Type="http://schemas.microsoft.com/office/2011/relationships/timeline" Target="../timelines/timeline1.xml"/><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18" Type="http://schemas.openxmlformats.org/officeDocument/2006/relationships/pivotTable" Target="../pivotTables/pivotTable18.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17" Type="http://schemas.openxmlformats.org/officeDocument/2006/relationships/pivotTable" Target="../pivotTables/pivotTable17.xml"/><Relationship Id="rId2" Type="http://schemas.openxmlformats.org/officeDocument/2006/relationships/pivotTable" Target="../pivotTables/pivotTable2.xml"/><Relationship Id="rId16" Type="http://schemas.openxmlformats.org/officeDocument/2006/relationships/pivotTable" Target="../pivotTables/pivotTable16.xml"/><Relationship Id="rId20" Type="http://schemas.openxmlformats.org/officeDocument/2006/relationships/drawing" Target="../drawings/drawing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pivotTable" Target="../pivotTables/pivotTable15.xml"/><Relationship Id="rId10" Type="http://schemas.openxmlformats.org/officeDocument/2006/relationships/pivotTable" Target="../pivotTables/pivotTable10.xml"/><Relationship Id="rId19" Type="http://schemas.openxmlformats.org/officeDocument/2006/relationships/printerSettings" Target="../printerSettings/printerSettings1.bin"/><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ivotTable" Target="../pivotTables/pivotTable1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EB3D0B4-6CAC-4A72-9E24-6DA6DC2928D0}">
  <dimension ref="A1"/>
  <sheetViews>
    <sheetView tabSelected="1" zoomScale="83" zoomScaleNormal="83" workbookViewId="0">
      <selection activeCell="Z6" sqref="Z6"/>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88DA4B-554F-4AE8-969A-B34E1E6110D4}">
  <dimension ref="A3:O86"/>
  <sheetViews>
    <sheetView topLeftCell="A57" workbookViewId="0">
      <selection activeCell="A65" sqref="A65:B76"/>
    </sheetView>
  </sheetViews>
  <sheetFormatPr defaultRowHeight="14.4" x14ac:dyDescent="0.3"/>
  <cols>
    <col min="1" max="1" width="25.77734375" bestFit="1" customWidth="1"/>
    <col min="2" max="2" width="20.109375" bestFit="1" customWidth="1"/>
    <col min="3" max="3" width="13.5546875" bestFit="1" customWidth="1"/>
    <col min="4" max="4" width="12" bestFit="1" customWidth="1"/>
    <col min="5" max="5" width="18.21875" bestFit="1" customWidth="1"/>
    <col min="6" max="6" width="25.77734375" bestFit="1" customWidth="1"/>
    <col min="7" max="7" width="20.109375" bestFit="1" customWidth="1"/>
    <col min="8" max="8" width="17.109375" customWidth="1"/>
    <col min="9" max="9" width="21.33203125" bestFit="1" customWidth="1"/>
    <col min="10" max="10" width="13.88671875" bestFit="1" customWidth="1"/>
    <col min="11" max="11" width="16.88671875" bestFit="1" customWidth="1"/>
    <col min="12" max="12" width="13.5546875" customWidth="1"/>
    <col min="13" max="13" width="17" bestFit="1" customWidth="1"/>
    <col min="14" max="14" width="13.88671875" bestFit="1" customWidth="1"/>
    <col min="15" max="15" width="32.88671875" bestFit="1" customWidth="1"/>
    <col min="16" max="16" width="17.109375" customWidth="1"/>
    <col min="17" max="17" width="10.109375" customWidth="1"/>
    <col min="18" max="38" width="9.44140625" customWidth="1"/>
    <col min="39" max="45" width="8.44140625" customWidth="1"/>
    <col min="46" max="46" width="10.109375" customWidth="1"/>
    <col min="47" max="47" width="8.5546875" customWidth="1"/>
    <col min="48" max="63" width="9.33203125" bestFit="1" customWidth="1"/>
    <col min="64" max="64" width="11.109375" bestFit="1" customWidth="1"/>
    <col min="65" max="72" width="8.5546875" bestFit="1" customWidth="1"/>
    <col min="73" max="92" width="9.33203125" bestFit="1" customWidth="1"/>
    <col min="93" max="93" width="11.109375" bestFit="1" customWidth="1"/>
    <col min="94" max="95" width="8.5546875" bestFit="1" customWidth="1"/>
    <col min="96" max="96" width="8.33203125" bestFit="1" customWidth="1"/>
    <col min="97" max="102" width="8.5546875" bestFit="1" customWidth="1"/>
    <col min="103" max="122" width="9.33203125" bestFit="1" customWidth="1"/>
    <col min="123" max="123" width="11.109375" bestFit="1" customWidth="1"/>
    <col min="124" max="131" width="9.33203125" bestFit="1" customWidth="1"/>
    <col min="132" max="152" width="10.33203125" bestFit="1" customWidth="1"/>
    <col min="153" max="153" width="11.109375" bestFit="1" customWidth="1"/>
    <col min="154" max="162" width="9.33203125" bestFit="1" customWidth="1"/>
    <col min="163" max="183" width="10.33203125" bestFit="1" customWidth="1"/>
    <col min="184" max="184" width="11.109375" bestFit="1" customWidth="1"/>
    <col min="185" max="192" width="9.33203125" bestFit="1" customWidth="1"/>
    <col min="193" max="214" width="10.33203125" bestFit="1" customWidth="1"/>
    <col min="215" max="215" width="11.109375" bestFit="1" customWidth="1"/>
    <col min="216" max="223" width="8.5546875" bestFit="1" customWidth="1"/>
    <col min="224" max="242" width="9.33203125" bestFit="1" customWidth="1"/>
    <col min="243" max="243" width="11.109375" bestFit="1" customWidth="1"/>
    <col min="244" max="245" width="9.33203125" bestFit="1" customWidth="1"/>
    <col min="246" max="251" width="8.5546875" bestFit="1" customWidth="1"/>
    <col min="252" max="252" width="8.33203125" bestFit="1" customWidth="1"/>
    <col min="253" max="254" width="8.5546875" bestFit="1" customWidth="1"/>
    <col min="255" max="273" width="9.33203125" bestFit="1" customWidth="1"/>
    <col min="274" max="274" width="11.109375" bestFit="1" customWidth="1"/>
    <col min="275" max="283" width="8.5546875" bestFit="1" customWidth="1"/>
    <col min="284" max="303" width="9.33203125" bestFit="1" customWidth="1"/>
    <col min="304" max="304" width="11.109375" bestFit="1" customWidth="1"/>
    <col min="305" max="305" width="9.33203125" bestFit="1" customWidth="1"/>
    <col min="306" max="314" width="8.5546875" bestFit="1" customWidth="1"/>
    <col min="315" max="334" width="9.33203125" bestFit="1" customWidth="1"/>
    <col min="335" max="335" width="11.109375" bestFit="1" customWidth="1"/>
    <col min="336" max="344" width="8.5546875" bestFit="1" customWidth="1"/>
    <col min="345" max="364" width="9.33203125" bestFit="1" customWidth="1"/>
    <col min="365" max="365" width="11.109375" bestFit="1" customWidth="1"/>
    <col min="366" max="366" width="9.33203125" bestFit="1" customWidth="1"/>
    <col min="367" max="375" width="8.5546875" bestFit="1" customWidth="1"/>
    <col min="376" max="395" width="9.33203125" bestFit="1" customWidth="1"/>
    <col min="396" max="396" width="12.109375" bestFit="1" customWidth="1"/>
    <col min="397" max="405" width="8.5546875" bestFit="1" customWidth="1"/>
    <col min="406" max="426" width="9.33203125" bestFit="1" customWidth="1"/>
    <col min="427" max="427" width="12.109375" bestFit="1" customWidth="1"/>
    <col min="428" max="432" width="8.5546875" bestFit="1" customWidth="1"/>
    <col min="433" max="433" width="8.33203125" bestFit="1" customWidth="1"/>
    <col min="434" max="436" width="8.5546875" bestFit="1" customWidth="1"/>
    <col min="437" max="456" width="9.33203125" bestFit="1" customWidth="1"/>
    <col min="457" max="457" width="11.109375" bestFit="1" customWidth="1"/>
    <col min="458" max="458" width="9.33203125" bestFit="1" customWidth="1"/>
    <col min="459" max="467" width="8.5546875" bestFit="1" customWidth="1"/>
    <col min="468" max="487" width="9.33203125" bestFit="1" customWidth="1"/>
    <col min="488" max="488" width="12.109375" bestFit="1" customWidth="1"/>
    <col min="489" max="497" width="9.33203125" bestFit="1" customWidth="1"/>
    <col min="498" max="517" width="10.33203125" bestFit="1" customWidth="1"/>
    <col min="518" max="518" width="11.109375" bestFit="1" customWidth="1"/>
    <col min="519" max="519" width="10.33203125" bestFit="1" customWidth="1"/>
    <col min="520" max="528" width="9.33203125" bestFit="1" customWidth="1"/>
    <col min="529" max="548" width="10.33203125" bestFit="1" customWidth="1"/>
    <col min="549" max="549" width="11.109375" bestFit="1" customWidth="1"/>
    <col min="550" max="558" width="9.33203125" bestFit="1" customWidth="1"/>
    <col min="559" max="579" width="10.33203125" bestFit="1" customWidth="1"/>
    <col min="580" max="580" width="11.109375" bestFit="1" customWidth="1"/>
    <col min="581" max="589" width="8.5546875" bestFit="1" customWidth="1"/>
    <col min="590" max="607" width="9.33203125" bestFit="1" customWidth="1"/>
    <col min="608" max="608" width="11.109375" bestFit="1" customWidth="1"/>
    <col min="609" max="611" width="9.33203125" bestFit="1" customWidth="1"/>
    <col min="612" max="620" width="8.5546875" bestFit="1" customWidth="1"/>
    <col min="621" max="638" width="9.33203125" bestFit="1" customWidth="1"/>
    <col min="639" max="639" width="11.109375" bestFit="1" customWidth="1"/>
    <col min="640" max="648" width="8.5546875" bestFit="1" customWidth="1"/>
    <col min="649" max="668" width="9.33203125" bestFit="1" customWidth="1"/>
    <col min="669" max="669" width="12.109375" bestFit="1" customWidth="1"/>
    <col min="670" max="670" width="9.33203125" bestFit="1" customWidth="1"/>
    <col min="671" max="679" width="8.5546875" bestFit="1" customWidth="1"/>
    <col min="680" max="699" width="9.33203125" bestFit="1" customWidth="1"/>
    <col min="700" max="700" width="11.109375" bestFit="1" customWidth="1"/>
    <col min="701" max="709" width="8.5546875" bestFit="1" customWidth="1"/>
    <col min="710" max="729" width="9.33203125" bestFit="1" customWidth="1"/>
    <col min="730" max="730" width="12.109375" bestFit="1" customWidth="1"/>
    <col min="731" max="760" width="10.109375" bestFit="1" customWidth="1"/>
    <col min="761" max="761" width="12.109375" bestFit="1" customWidth="1"/>
    <col min="762" max="791" width="10.109375" bestFit="1" customWidth="1"/>
    <col min="792" max="792" width="12.109375" bestFit="1" customWidth="1"/>
    <col min="793" max="821" width="10.109375" bestFit="1" customWidth="1"/>
    <col min="822" max="822" width="12.109375" bestFit="1" customWidth="1"/>
    <col min="823" max="826" width="10.109375" bestFit="1" customWidth="1"/>
    <col min="827" max="827" width="11.109375" bestFit="1" customWidth="1"/>
    <col min="828" max="828" width="10.109375" bestFit="1" customWidth="1"/>
    <col min="829" max="829" width="11.109375" bestFit="1" customWidth="1"/>
    <col min="830" max="852" width="10.109375" bestFit="1" customWidth="1"/>
    <col min="853" max="853" width="12.109375" bestFit="1" customWidth="1"/>
    <col min="854" max="854" width="10.109375" bestFit="1" customWidth="1"/>
    <col min="855" max="855" width="11.109375" bestFit="1" customWidth="1"/>
    <col min="856" max="862" width="10.109375" bestFit="1" customWidth="1"/>
    <col min="863" max="873" width="10.33203125" bestFit="1" customWidth="1"/>
    <col min="874" max="874" width="11.109375" bestFit="1" customWidth="1"/>
    <col min="875" max="875" width="10.33203125" bestFit="1" customWidth="1"/>
    <col min="876" max="876" width="11.109375" bestFit="1" customWidth="1"/>
    <col min="877" max="882" width="10.33203125" bestFit="1" customWidth="1"/>
    <col min="883" max="883" width="12.109375" bestFit="1" customWidth="1"/>
    <col min="884" max="886" width="11.109375" bestFit="1" customWidth="1"/>
    <col min="887" max="887" width="10.109375" bestFit="1" customWidth="1"/>
    <col min="888" max="889" width="11.109375" bestFit="1" customWidth="1"/>
    <col min="890" max="892" width="10.109375" bestFit="1" customWidth="1"/>
    <col min="893" max="895" width="11.109375" bestFit="1" customWidth="1"/>
    <col min="896" max="896" width="10.33203125" bestFit="1" customWidth="1"/>
    <col min="897" max="897" width="11.109375" bestFit="1" customWidth="1"/>
    <col min="898" max="898" width="10.33203125" bestFit="1" customWidth="1"/>
    <col min="899" max="901" width="11.109375" bestFit="1" customWidth="1"/>
    <col min="902" max="902" width="10.33203125" bestFit="1" customWidth="1"/>
    <col min="903" max="903" width="11.109375" bestFit="1" customWidth="1"/>
    <col min="904" max="905" width="10.33203125" bestFit="1" customWidth="1"/>
    <col min="906" max="908" width="11.109375" bestFit="1" customWidth="1"/>
    <col min="909" max="909" width="10.33203125" bestFit="1" customWidth="1"/>
    <col min="910" max="911" width="11.109375" bestFit="1" customWidth="1"/>
    <col min="912" max="912" width="10.33203125" bestFit="1" customWidth="1"/>
    <col min="913" max="914" width="11.109375" bestFit="1" customWidth="1"/>
    <col min="915" max="920" width="10.109375" bestFit="1" customWidth="1"/>
    <col min="921" max="921" width="11.109375" bestFit="1" customWidth="1"/>
    <col min="922" max="922" width="10.109375" bestFit="1" customWidth="1"/>
    <col min="923" max="924" width="11.109375" bestFit="1" customWidth="1"/>
    <col min="925" max="927" width="10.33203125" bestFit="1" customWidth="1"/>
    <col min="928" max="929" width="11.109375" bestFit="1" customWidth="1"/>
    <col min="930" max="930" width="10.33203125" bestFit="1" customWidth="1"/>
    <col min="931" max="931" width="11.109375" bestFit="1" customWidth="1"/>
    <col min="932" max="932" width="10.33203125" bestFit="1" customWidth="1"/>
    <col min="933" max="933" width="11.109375" bestFit="1" customWidth="1"/>
    <col min="934" max="936" width="10.33203125" bestFit="1" customWidth="1"/>
    <col min="937" max="937" width="11.109375" bestFit="1" customWidth="1"/>
    <col min="938" max="940" width="10.33203125" bestFit="1" customWidth="1"/>
    <col min="941" max="941" width="11.109375" bestFit="1" customWidth="1"/>
    <col min="942" max="944" width="10.33203125" bestFit="1" customWidth="1"/>
    <col min="945" max="945" width="12.109375" bestFit="1" customWidth="1"/>
    <col min="946" max="946" width="10.109375" bestFit="1" customWidth="1"/>
    <col min="947" max="947" width="11.109375" bestFit="1" customWidth="1"/>
    <col min="948" max="948" width="10.109375" bestFit="1" customWidth="1"/>
    <col min="949" max="952" width="11.109375" bestFit="1" customWidth="1"/>
    <col min="953" max="953" width="10.109375" bestFit="1" customWidth="1"/>
    <col min="954" max="954" width="11.109375" bestFit="1" customWidth="1"/>
    <col min="955" max="955" width="10.109375" bestFit="1" customWidth="1"/>
    <col min="956" max="956" width="11.109375" bestFit="1" customWidth="1"/>
    <col min="957" max="958" width="10.109375" bestFit="1" customWidth="1"/>
    <col min="959" max="959" width="11.109375" bestFit="1" customWidth="1"/>
    <col min="960" max="960" width="10.109375" bestFit="1" customWidth="1"/>
    <col min="961" max="965" width="11.109375" bestFit="1" customWidth="1"/>
    <col min="966" max="967" width="10.109375" bestFit="1" customWidth="1"/>
    <col min="968" max="968" width="11.109375" bestFit="1" customWidth="1"/>
    <col min="969" max="970" width="10.109375" bestFit="1" customWidth="1"/>
    <col min="971" max="972" width="11.109375" bestFit="1" customWidth="1"/>
    <col min="973" max="973" width="10.109375" bestFit="1" customWidth="1"/>
    <col min="974" max="974" width="12.109375" bestFit="1" customWidth="1"/>
    <col min="975" max="979" width="10.109375" bestFit="1" customWidth="1"/>
    <col min="980" max="980" width="11.109375" bestFit="1" customWidth="1"/>
    <col min="981" max="981" width="10.109375" bestFit="1" customWidth="1"/>
    <col min="982" max="986" width="11.109375" bestFit="1" customWidth="1"/>
    <col min="987" max="991" width="10.109375" bestFit="1" customWidth="1"/>
    <col min="992" max="994" width="11.109375" bestFit="1" customWidth="1"/>
    <col min="995" max="995" width="10.109375" bestFit="1" customWidth="1"/>
    <col min="996" max="997" width="11.109375" bestFit="1" customWidth="1"/>
    <col min="998" max="999" width="10.109375" bestFit="1" customWidth="1"/>
    <col min="1000" max="1001" width="11.109375" bestFit="1" customWidth="1"/>
    <col min="1002" max="1002" width="10.109375" bestFit="1" customWidth="1"/>
    <col min="1003" max="1003" width="11.109375" bestFit="1" customWidth="1"/>
    <col min="1004" max="1004" width="10.109375" bestFit="1" customWidth="1"/>
    <col min="1005" max="1005" width="12.109375" bestFit="1" customWidth="1"/>
    <col min="1006" max="1008" width="11.109375" bestFit="1" customWidth="1"/>
    <col min="1009" max="1009" width="10.109375" bestFit="1" customWidth="1"/>
    <col min="1010" max="1012" width="11.109375" bestFit="1" customWidth="1"/>
    <col min="1013" max="1013" width="10.109375" bestFit="1" customWidth="1"/>
    <col min="1014" max="1014" width="11.109375" bestFit="1" customWidth="1"/>
    <col min="1015" max="1015" width="10.109375" bestFit="1" customWidth="1"/>
    <col min="1016" max="1016" width="11.109375" bestFit="1" customWidth="1"/>
    <col min="1017" max="1017" width="10.109375" bestFit="1" customWidth="1"/>
    <col min="1018" max="1024" width="11.109375" bestFit="1" customWidth="1"/>
    <col min="1025" max="1025" width="10.109375" bestFit="1" customWidth="1"/>
    <col min="1026" max="1034" width="11.109375" bestFit="1" customWidth="1"/>
    <col min="1035" max="1035" width="12.109375" bestFit="1" customWidth="1"/>
    <col min="1036" max="1051" width="11.109375" bestFit="1" customWidth="1"/>
    <col min="1052" max="1052" width="10.109375" bestFit="1" customWidth="1"/>
    <col min="1053" max="1065" width="11.109375" bestFit="1" customWidth="1"/>
    <col min="1066" max="1066" width="12.109375" bestFit="1" customWidth="1"/>
    <col min="1067" max="1095" width="11.109375" bestFit="1" customWidth="1"/>
    <col min="1096" max="1126" width="10.109375" bestFit="1" customWidth="1"/>
    <col min="1127" max="1127" width="13.77734375" bestFit="1" customWidth="1"/>
  </cols>
  <sheetData>
    <row r="3" spans="2:13" x14ac:dyDescent="0.3">
      <c r="C3" s="1" t="s">
        <v>0</v>
      </c>
      <c r="D3" t="s">
        <v>19</v>
      </c>
    </row>
    <row r="4" spans="2:13" x14ac:dyDescent="0.3">
      <c r="C4" s="2" t="s">
        <v>1</v>
      </c>
      <c r="D4" s="4">
        <v>6398</v>
      </c>
    </row>
    <row r="5" spans="2:13" x14ac:dyDescent="0.3">
      <c r="C5" s="2" t="s">
        <v>2</v>
      </c>
      <c r="D5" s="4">
        <v>4853</v>
      </c>
    </row>
    <row r="6" spans="2:13" x14ac:dyDescent="0.3">
      <c r="B6" t="s">
        <v>32</v>
      </c>
      <c r="C6" s="2" t="s">
        <v>3</v>
      </c>
      <c r="D6" s="4">
        <v>3092</v>
      </c>
    </row>
    <row r="7" spans="2:13" x14ac:dyDescent="0.3">
      <c r="B7" s="4">
        <v>9304</v>
      </c>
      <c r="C7" s="2" t="s">
        <v>4</v>
      </c>
      <c r="D7" s="4">
        <v>916</v>
      </c>
      <c r="E7" t="s">
        <v>32</v>
      </c>
    </row>
    <row r="8" spans="2:13" x14ac:dyDescent="0.3">
      <c r="C8" s="2" t="s">
        <v>5</v>
      </c>
      <c r="D8" s="4">
        <v>9304</v>
      </c>
      <c r="E8" s="3">
        <v>9304</v>
      </c>
    </row>
    <row r="11" spans="2:13" x14ac:dyDescent="0.3">
      <c r="G11" s="1" t="s">
        <v>1</v>
      </c>
      <c r="H11" t="s">
        <v>6</v>
      </c>
      <c r="M11" t="s">
        <v>33</v>
      </c>
    </row>
    <row r="12" spans="2:13" x14ac:dyDescent="0.3">
      <c r="G12" s="2" t="s">
        <v>1</v>
      </c>
      <c r="H12" s="3">
        <v>2561182553</v>
      </c>
      <c r="M12" s="5">
        <v>504</v>
      </c>
    </row>
    <row r="13" spans="2:13" x14ac:dyDescent="0.3">
      <c r="G13" s="2" t="s">
        <v>2</v>
      </c>
      <c r="H13" s="3">
        <v>2203453785</v>
      </c>
    </row>
    <row r="14" spans="2:13" x14ac:dyDescent="0.3">
      <c r="G14" s="2" t="s">
        <v>3</v>
      </c>
      <c r="H14" s="3">
        <v>1236707136</v>
      </c>
    </row>
    <row r="15" spans="2:13" x14ac:dyDescent="0.3">
      <c r="G15" s="2" t="s">
        <v>4</v>
      </c>
      <c r="H15" s="3">
        <v>1014098818</v>
      </c>
    </row>
    <row r="16" spans="2:13" x14ac:dyDescent="0.3">
      <c r="B16" s="1" t="s">
        <v>0</v>
      </c>
      <c r="C16" t="s">
        <v>19</v>
      </c>
      <c r="G16" s="2" t="s">
        <v>5</v>
      </c>
      <c r="H16" s="3">
        <v>7015442292</v>
      </c>
    </row>
    <row r="17" spans="2:15" x14ac:dyDescent="0.3">
      <c r="B17" s="2" t="s">
        <v>1</v>
      </c>
      <c r="C17" s="4">
        <v>6398</v>
      </c>
    </row>
    <row r="18" spans="2:15" x14ac:dyDescent="0.3">
      <c r="B18" s="2" t="s">
        <v>2</v>
      </c>
      <c r="C18" s="4">
        <v>4853</v>
      </c>
    </row>
    <row r="19" spans="2:15" x14ac:dyDescent="0.3">
      <c r="B19" s="2" t="s">
        <v>3</v>
      </c>
      <c r="C19" s="4">
        <v>3092</v>
      </c>
    </row>
    <row r="20" spans="2:15" x14ac:dyDescent="0.3">
      <c r="B20" s="2" t="s">
        <v>4</v>
      </c>
      <c r="C20" s="4">
        <v>916</v>
      </c>
    </row>
    <row r="21" spans="2:15" x14ac:dyDescent="0.3">
      <c r="B21" s="2" t="s">
        <v>5</v>
      </c>
      <c r="C21" s="4">
        <v>9304</v>
      </c>
    </row>
    <row r="24" spans="2:15" x14ac:dyDescent="0.3">
      <c r="I24" t="s">
        <v>35</v>
      </c>
      <c r="O24" t="s">
        <v>36</v>
      </c>
    </row>
    <row r="25" spans="2:15" x14ac:dyDescent="0.3">
      <c r="I25" s="5">
        <v>295</v>
      </c>
      <c r="O25" s="4">
        <v>121317</v>
      </c>
    </row>
    <row r="27" spans="2:15" x14ac:dyDescent="0.3">
      <c r="B27" s="1" t="s">
        <v>0</v>
      </c>
      <c r="C27" t="s">
        <v>20</v>
      </c>
    </row>
    <row r="28" spans="2:15" x14ac:dyDescent="0.3">
      <c r="B28" s="2" t="s">
        <v>1</v>
      </c>
      <c r="C28" s="3">
        <v>6398</v>
      </c>
    </row>
    <row r="29" spans="2:15" x14ac:dyDescent="0.3">
      <c r="B29" s="2" t="s">
        <v>2</v>
      </c>
      <c r="C29" s="3">
        <v>4853</v>
      </c>
    </row>
    <row r="30" spans="2:15" x14ac:dyDescent="0.3">
      <c r="B30" s="2" t="s">
        <v>3</v>
      </c>
      <c r="C30" s="3">
        <v>3092</v>
      </c>
    </row>
    <row r="31" spans="2:15" x14ac:dyDescent="0.3">
      <c r="B31" s="2" t="s">
        <v>4</v>
      </c>
      <c r="C31" s="3">
        <v>916</v>
      </c>
    </row>
    <row r="32" spans="2:15" x14ac:dyDescent="0.3">
      <c r="B32" s="2" t="s">
        <v>5</v>
      </c>
      <c r="C32" s="3">
        <v>9304</v>
      </c>
    </row>
    <row r="34" spans="2:15" x14ac:dyDescent="0.3">
      <c r="J34" s="1" t="s">
        <v>1</v>
      </c>
      <c r="K34" t="s">
        <v>39</v>
      </c>
    </row>
    <row r="35" spans="2:15" x14ac:dyDescent="0.3">
      <c r="J35" s="2" t="s">
        <v>1</v>
      </c>
      <c r="K35" s="6">
        <v>8692681.8954999074</v>
      </c>
    </row>
    <row r="36" spans="2:15" x14ac:dyDescent="0.3">
      <c r="J36" s="2" t="s">
        <v>2</v>
      </c>
      <c r="K36" s="6">
        <v>33845174.192200415</v>
      </c>
    </row>
    <row r="37" spans="2:15" x14ac:dyDescent="0.3">
      <c r="J37" s="2" t="s">
        <v>3</v>
      </c>
      <c r="K37" s="6">
        <v>16894703.435000129</v>
      </c>
    </row>
    <row r="38" spans="2:15" x14ac:dyDescent="0.3">
      <c r="B38" t="s">
        <v>34</v>
      </c>
      <c r="E38" s="1" t="s">
        <v>31</v>
      </c>
      <c r="F38" t="s">
        <v>33</v>
      </c>
      <c r="J38" s="2" t="s">
        <v>4</v>
      </c>
      <c r="K38" s="6">
        <v>34415407.003800035</v>
      </c>
    </row>
    <row r="39" spans="2:15" x14ac:dyDescent="0.3">
      <c r="B39" s="5">
        <v>40201</v>
      </c>
      <c r="E39" s="2" t="s">
        <v>7</v>
      </c>
      <c r="F39" s="5">
        <v>209</v>
      </c>
      <c r="J39" s="2" t="s">
        <v>5</v>
      </c>
      <c r="K39" s="6">
        <v>93847966.526499733</v>
      </c>
    </row>
    <row r="40" spans="2:15" x14ac:dyDescent="0.3">
      <c r="E40" s="2" t="s">
        <v>1</v>
      </c>
      <c r="F40" s="4">
        <v>29</v>
      </c>
    </row>
    <row r="41" spans="2:15" x14ac:dyDescent="0.3">
      <c r="E41" s="2" t="s">
        <v>2</v>
      </c>
      <c r="F41" s="5">
        <v>97</v>
      </c>
    </row>
    <row r="42" spans="2:15" x14ac:dyDescent="0.3">
      <c r="E42" s="2" t="s">
        <v>3</v>
      </c>
      <c r="F42" s="5">
        <v>35</v>
      </c>
    </row>
    <row r="43" spans="2:15" x14ac:dyDescent="0.3">
      <c r="E43" s="2" t="s">
        <v>4</v>
      </c>
      <c r="F43" s="5">
        <v>134</v>
      </c>
    </row>
    <row r="44" spans="2:15" x14ac:dyDescent="0.3">
      <c r="E44" s="2" t="s">
        <v>5</v>
      </c>
      <c r="F44" s="5">
        <v>504</v>
      </c>
      <c r="N44" s="1" t="s">
        <v>1</v>
      </c>
      <c r="O44" t="s">
        <v>40</v>
      </c>
    </row>
    <row r="45" spans="2:15" x14ac:dyDescent="0.3">
      <c r="B45" s="1" t="s">
        <v>0</v>
      </c>
      <c r="C45" t="s">
        <v>8</v>
      </c>
      <c r="N45" s="2" t="s">
        <v>1</v>
      </c>
      <c r="O45" s="5">
        <v>13352</v>
      </c>
    </row>
    <row r="46" spans="2:15" x14ac:dyDescent="0.3">
      <c r="B46" s="2" t="s">
        <v>21</v>
      </c>
      <c r="C46" s="3">
        <v>280100149</v>
      </c>
      <c r="N46" s="2" t="s">
        <v>2</v>
      </c>
      <c r="O46" s="5">
        <v>11272</v>
      </c>
    </row>
    <row r="47" spans="2:15" x14ac:dyDescent="0.3">
      <c r="B47" s="2" t="s">
        <v>22</v>
      </c>
      <c r="C47" s="3">
        <v>336430175</v>
      </c>
      <c r="F47" s="1" t="s">
        <v>31</v>
      </c>
      <c r="G47" t="s">
        <v>35</v>
      </c>
      <c r="N47" s="2" t="s">
        <v>3</v>
      </c>
      <c r="O47" s="5">
        <v>7169</v>
      </c>
    </row>
    <row r="48" spans="2:15" x14ac:dyDescent="0.3">
      <c r="B48" s="2" t="s">
        <v>23</v>
      </c>
      <c r="C48" s="3">
        <v>103132181</v>
      </c>
      <c r="F48" s="2" t="s">
        <v>1</v>
      </c>
      <c r="G48" s="5">
        <v>29</v>
      </c>
      <c r="N48" s="2" t="s">
        <v>4</v>
      </c>
      <c r="O48" s="5">
        <v>7589</v>
      </c>
    </row>
    <row r="49" spans="2:15" x14ac:dyDescent="0.3">
      <c r="B49" s="2" t="s">
        <v>24</v>
      </c>
      <c r="C49" s="3">
        <v>177289451</v>
      </c>
      <c r="F49" s="2" t="s">
        <v>2</v>
      </c>
      <c r="G49" s="5">
        <v>97</v>
      </c>
      <c r="N49" s="2" t="s">
        <v>5</v>
      </c>
      <c r="O49" s="5">
        <v>39382</v>
      </c>
    </row>
    <row r="50" spans="2:15" x14ac:dyDescent="0.3">
      <c r="B50" s="2" t="s">
        <v>25</v>
      </c>
      <c r="C50" s="3">
        <v>150670724</v>
      </c>
      <c r="F50" s="2" t="s">
        <v>3</v>
      </c>
      <c r="G50" s="5">
        <v>35</v>
      </c>
    </row>
    <row r="51" spans="2:15" x14ac:dyDescent="0.3">
      <c r="B51" s="2" t="s">
        <v>26</v>
      </c>
      <c r="C51" s="3">
        <v>94891397</v>
      </c>
      <c r="F51" s="2" t="s">
        <v>4</v>
      </c>
      <c r="G51" s="5">
        <v>134</v>
      </c>
    </row>
    <row r="52" spans="2:15" x14ac:dyDescent="0.3">
      <c r="B52" s="2" t="s">
        <v>27</v>
      </c>
      <c r="C52" s="3">
        <v>298700545</v>
      </c>
      <c r="F52" s="2" t="s">
        <v>5</v>
      </c>
      <c r="G52" s="5">
        <v>295</v>
      </c>
    </row>
    <row r="53" spans="2:15" x14ac:dyDescent="0.3">
      <c r="B53" s="2" t="s">
        <v>28</v>
      </c>
      <c r="C53" s="3">
        <v>96426584</v>
      </c>
    </row>
    <row r="54" spans="2:15" x14ac:dyDescent="0.3">
      <c r="B54" s="2" t="s">
        <v>29</v>
      </c>
      <c r="C54" s="3">
        <v>440399799</v>
      </c>
    </row>
    <row r="55" spans="2:15" x14ac:dyDescent="0.3">
      <c r="B55" s="2" t="s">
        <v>30</v>
      </c>
      <c r="C55" s="3">
        <v>205887789</v>
      </c>
    </row>
    <row r="56" spans="2:15" x14ac:dyDescent="0.3">
      <c r="B56" s="2" t="s">
        <v>5</v>
      </c>
      <c r="C56" s="3">
        <v>2183928794</v>
      </c>
    </row>
    <row r="58" spans="2:15" x14ac:dyDescent="0.3">
      <c r="D58" s="1" t="s">
        <v>31</v>
      </c>
      <c r="E58" t="s">
        <v>37</v>
      </c>
    </row>
    <row r="59" spans="2:15" x14ac:dyDescent="0.3">
      <c r="D59" s="2" t="s">
        <v>7</v>
      </c>
      <c r="E59" s="7">
        <v>434.28571428571428</v>
      </c>
      <c r="F59" s="1" t="s">
        <v>31</v>
      </c>
      <c r="G59" t="s">
        <v>6</v>
      </c>
      <c r="H59" t="s">
        <v>38</v>
      </c>
      <c r="I59" t="s">
        <v>32</v>
      </c>
    </row>
    <row r="60" spans="2:15" x14ac:dyDescent="0.3">
      <c r="D60" s="2" t="s">
        <v>2</v>
      </c>
      <c r="E60" s="7">
        <v>22.279690721649501</v>
      </c>
      <c r="F60" s="2" t="s">
        <v>9</v>
      </c>
      <c r="G60" s="3">
        <v>57269511</v>
      </c>
      <c r="H60" t="str">
        <f>F60</f>
        <v>Fender Set - Mountain</v>
      </c>
      <c r="I60" t="e">
        <f>GETPIVOTDATA("[Measures].[Sum of SalesOrderID]",$F$59,"[DimProducts].[Product]","[DimProducts].[Product].&amp;[Mountain Bottle Cage]")</f>
        <v>#REF!</v>
      </c>
    </row>
    <row r="61" spans="2:15" x14ac:dyDescent="0.3">
      <c r="D61" s="2" t="s">
        <v>4</v>
      </c>
      <c r="E61" s="7">
        <v>98.842178217821726</v>
      </c>
      <c r="F61" s="2" t="s">
        <v>18</v>
      </c>
      <c r="G61" s="3">
        <v>62662285</v>
      </c>
      <c r="H61" t="str">
        <f t="shared" ref="H61:H70" si="0">F61</f>
        <v>Long-Sleeve Logo Jersey, L</v>
      </c>
      <c r="I61">
        <f>GETPIVOTDATA("[Measures].[Sum of SalesOrderID]",$F$59,"[DimProducts].[Product]","[DimProducts].[Product].&amp;[Fender Set - Mountain]")</f>
        <v>57269511</v>
      </c>
    </row>
    <row r="62" spans="2:15" x14ac:dyDescent="0.3">
      <c r="D62" s="2" t="s">
        <v>5</v>
      </c>
      <c r="E62" s="7">
        <v>74.069219512195104</v>
      </c>
      <c r="F62" s="2" t="s">
        <v>12</v>
      </c>
      <c r="G62" s="3">
        <v>64284700</v>
      </c>
      <c r="H62" t="str">
        <f t="shared" si="0"/>
        <v>Road Tire Tube</v>
      </c>
      <c r="I62">
        <f>GETPIVOTDATA("[Measures].[Sum of SalesOrderID]",$F$59,"[DimProducts].[Product]","[DimProducts].[Product].&amp;[Road Tire Tube]")</f>
        <v>64284700</v>
      </c>
    </row>
    <row r="63" spans="2:15" x14ac:dyDescent="0.3">
      <c r="F63" s="2" t="s">
        <v>10</v>
      </c>
      <c r="G63" s="3">
        <v>84988600</v>
      </c>
      <c r="H63" t="str">
        <f t="shared" si="0"/>
        <v>Mountain Tire Tube</v>
      </c>
      <c r="I63">
        <f>GETPIVOTDATA("[Measures].[Sum of SalesOrderID]",$F$59,"[DimProducts].[Product]","[DimProducts].[Product].&amp;[Sport-100 Helmet, Blue]")</f>
        <v>95009055</v>
      </c>
    </row>
    <row r="64" spans="2:15" x14ac:dyDescent="0.3">
      <c r="F64" s="2" t="s">
        <v>11</v>
      </c>
      <c r="G64" s="3">
        <v>93491239</v>
      </c>
      <c r="H64" t="str">
        <f t="shared" si="0"/>
        <v>Patch Kit/8 Patches</v>
      </c>
      <c r="I64">
        <f>GETPIVOTDATA("[Measures].[Sum of SalesOrderID]",$F$59,"[DimProducts].[Product]","[DimProducts].[Product].&amp;[Sport-100 Helmet, Black]")</f>
        <v>95463322</v>
      </c>
    </row>
    <row r="65" spans="1:9" x14ac:dyDescent="0.3">
      <c r="A65" s="1" t="s">
        <v>31</v>
      </c>
      <c r="B65" t="s">
        <v>6</v>
      </c>
      <c r="F65" s="2" t="s">
        <v>14</v>
      </c>
      <c r="G65" s="3">
        <v>95009055</v>
      </c>
      <c r="H65" t="str">
        <f t="shared" si="0"/>
        <v>Sport-100 Helmet, Blue</v>
      </c>
      <c r="I65">
        <f>GETPIVOTDATA("[Measures].[Sum of SalesOrderID]",$F$59,"[DimProducts].[Product]","[DimProducts].[Product].&amp;[Sport-100 Helmet, Red]")</f>
        <v>95292088</v>
      </c>
    </row>
    <row r="66" spans="1:9" x14ac:dyDescent="0.3">
      <c r="A66" s="2" t="s">
        <v>16</v>
      </c>
      <c r="B66" s="3">
        <v>127421677</v>
      </c>
      <c r="F66" s="2" t="s">
        <v>15</v>
      </c>
      <c r="G66" s="3">
        <v>95292088</v>
      </c>
      <c r="H66" t="str">
        <f t="shared" si="0"/>
        <v>Sport-100 Helmet, Red</v>
      </c>
      <c r="I66">
        <f>GETPIVOTDATA("[Measures].[Sum of SalesOrderID]",$F$59,"[DimProducts].[Product]","[DimProducts].[Product].&amp;[AWC Logo Cap]")</f>
        <v>107271509</v>
      </c>
    </row>
    <row r="67" spans="1:9" x14ac:dyDescent="0.3">
      <c r="A67" s="2" t="s">
        <v>17</v>
      </c>
      <c r="B67" s="3">
        <v>107271509</v>
      </c>
      <c r="F67" s="2" t="s">
        <v>13</v>
      </c>
      <c r="G67" s="3">
        <v>95463322</v>
      </c>
      <c r="H67" t="str">
        <f t="shared" si="0"/>
        <v>Sport-100 Helmet, Black</v>
      </c>
      <c r="I67">
        <f>GETPIVOTDATA("[Measures].[Sum of SalesOrderID]",$F$59,"[DimProducts].[Product]","[DimProducts].[Product].&amp;[Mountain Tire Tube]")</f>
        <v>84988600</v>
      </c>
    </row>
    <row r="68" spans="1:9" x14ac:dyDescent="0.3">
      <c r="A68" s="2" t="s">
        <v>13</v>
      </c>
      <c r="B68" s="3">
        <v>95463322</v>
      </c>
      <c r="F68" s="2" t="s">
        <v>17</v>
      </c>
      <c r="G68" s="3">
        <v>107271509</v>
      </c>
      <c r="H68" t="str">
        <f t="shared" si="0"/>
        <v>AWC Logo Cap</v>
      </c>
      <c r="I68">
        <f>GETPIVOTDATA("[Measures].[Sum of SalesOrderID]",$F$59,"[DimProducts].[Product]","[DimProducts].[Product].&amp;[Patch Kit/8 Patches]")</f>
        <v>93491239</v>
      </c>
    </row>
    <row r="69" spans="1:9" x14ac:dyDescent="0.3">
      <c r="A69" s="2" t="s">
        <v>15</v>
      </c>
      <c r="B69" s="3">
        <v>95292088</v>
      </c>
      <c r="F69" s="2" t="s">
        <v>16</v>
      </c>
      <c r="G69" s="3">
        <v>127421677</v>
      </c>
      <c r="H69" t="str">
        <f t="shared" si="0"/>
        <v>Water Bottle - 30 oz.</v>
      </c>
      <c r="I69">
        <f>GETPIVOTDATA("[Measures].[Sum of SalesOrderID]",$F$59,"[DimProducts].[Product]","[DimProducts].[Product].&amp;[Water Bottle - 30 oz.]")</f>
        <v>127421677</v>
      </c>
    </row>
    <row r="70" spans="1:9" x14ac:dyDescent="0.3">
      <c r="A70" s="2" t="s">
        <v>14</v>
      </c>
      <c r="B70" s="3">
        <v>95009055</v>
      </c>
      <c r="F70" s="2" t="s">
        <v>5</v>
      </c>
      <c r="G70" s="3">
        <v>883153986</v>
      </c>
      <c r="H70" t="str">
        <f t="shared" si="0"/>
        <v>Grand Total</v>
      </c>
      <c r="I70">
        <f>GETPIVOTDATA("[Measures].[Sum of SalesOrderID]",$F$59)</f>
        <v>883153986</v>
      </c>
    </row>
    <row r="71" spans="1:9" x14ac:dyDescent="0.3">
      <c r="A71" s="2" t="s">
        <v>11</v>
      </c>
      <c r="B71" s="3">
        <v>93491239</v>
      </c>
    </row>
    <row r="72" spans="1:9" x14ac:dyDescent="0.3">
      <c r="A72" s="2" t="s">
        <v>10</v>
      </c>
      <c r="B72" s="3">
        <v>84988600</v>
      </c>
    </row>
    <row r="73" spans="1:9" x14ac:dyDescent="0.3">
      <c r="A73" s="2" t="s">
        <v>12</v>
      </c>
      <c r="B73" s="3">
        <v>64284700</v>
      </c>
    </row>
    <row r="74" spans="1:9" x14ac:dyDescent="0.3">
      <c r="A74" s="2" t="s">
        <v>18</v>
      </c>
      <c r="B74" s="3">
        <v>62662285</v>
      </c>
    </row>
    <row r="75" spans="1:9" x14ac:dyDescent="0.3">
      <c r="A75" s="2" t="s">
        <v>9</v>
      </c>
      <c r="B75" s="3">
        <v>57269511</v>
      </c>
      <c r="E75" t="s">
        <v>38</v>
      </c>
      <c r="F75" t="s">
        <v>32</v>
      </c>
    </row>
    <row r="76" spans="1:9" x14ac:dyDescent="0.3">
      <c r="A76" s="2" t="s">
        <v>5</v>
      </c>
      <c r="B76" s="3">
        <v>883153986</v>
      </c>
      <c r="E76" t="str">
        <f>A66</f>
        <v>Water Bottle - 30 oz.</v>
      </c>
      <c r="F76">
        <f>GETPIVOTDATA("[Measures].[Sum of SalesOrderID]",$A$65,"[DimProducts].[Product]","[DimProducts].[Product].&amp;[Water Bottle - 30 oz.]")</f>
        <v>127421677</v>
      </c>
    </row>
    <row r="77" spans="1:9" x14ac:dyDescent="0.3">
      <c r="E77" t="str">
        <f t="shared" ref="E77:E87" si="1">A67</f>
        <v>AWC Logo Cap</v>
      </c>
      <c r="F77">
        <f>GETPIVOTDATA("[Measures].[Sum of SalesOrderID]",$A$65,"[DimProducts].[Product]","[DimProducts].[Product].&amp;[Patch Kit/8 Patches]")</f>
        <v>93491239</v>
      </c>
    </row>
    <row r="78" spans="1:9" x14ac:dyDescent="0.3">
      <c r="E78" t="str">
        <f t="shared" si="1"/>
        <v>Sport-100 Helmet, Black</v>
      </c>
      <c r="F78">
        <f>GETPIVOTDATA("[Measures].[Sum of SalesOrderID]",$A$65,"[DimProducts].[Product]","[DimProducts].[Product].&amp;[Mountain Tire Tube]")</f>
        <v>84988600</v>
      </c>
    </row>
    <row r="79" spans="1:9" x14ac:dyDescent="0.3">
      <c r="E79" t="str">
        <f t="shared" si="1"/>
        <v>Sport-100 Helmet, Red</v>
      </c>
      <c r="F79">
        <f>GETPIVOTDATA("[Measures].[Sum of SalesOrderID]",$A$65,"[DimProducts].[Product]","[DimProducts].[Product].&amp;[AWC Logo Cap]")</f>
        <v>107271509</v>
      </c>
    </row>
    <row r="80" spans="1:9" x14ac:dyDescent="0.3">
      <c r="E80" t="str">
        <f t="shared" si="1"/>
        <v>Sport-100 Helmet, Blue</v>
      </c>
      <c r="F80">
        <f>GETPIVOTDATA("[Measures].[Sum of SalesOrderID]",$A$65,"[DimProducts].[Product]","[DimProducts].[Product].&amp;[Sport-100 Helmet, Red]")</f>
        <v>95292088</v>
      </c>
    </row>
    <row r="81" spans="5:6" x14ac:dyDescent="0.3">
      <c r="E81" t="str">
        <f t="shared" si="1"/>
        <v>Patch Kit/8 Patches</v>
      </c>
      <c r="F81">
        <f>GETPIVOTDATA("[Measures].[Sum of SalesOrderID]",$A$65,"[DimProducts].[Product]","[DimProducts].[Product].&amp;[Sport-100 Helmet, Black]")</f>
        <v>95463322</v>
      </c>
    </row>
    <row r="82" spans="5:6" x14ac:dyDescent="0.3">
      <c r="E82" t="str">
        <f t="shared" si="1"/>
        <v>Mountain Tire Tube</v>
      </c>
      <c r="F82">
        <f>GETPIVOTDATA("[Measures].[Sum of SalesOrderID]",$A$65,"[DimProducts].[Product]","[DimProducts].[Product].&amp;[Sport-100 Helmet, Blue]")</f>
        <v>95009055</v>
      </c>
    </row>
    <row r="83" spans="5:6" x14ac:dyDescent="0.3">
      <c r="E83" t="str">
        <f t="shared" si="1"/>
        <v>Road Tire Tube</v>
      </c>
      <c r="F83">
        <f>GETPIVOTDATA("[Measures].[Sum of SalesOrderID]",$A$65,"[DimProducts].[Product]","[DimProducts].[Product].&amp;[Road Tire Tube]")</f>
        <v>64284700</v>
      </c>
    </row>
    <row r="84" spans="5:6" x14ac:dyDescent="0.3">
      <c r="E84" t="str">
        <f t="shared" si="1"/>
        <v>Long-Sleeve Logo Jersey, L</v>
      </c>
      <c r="F84">
        <f>GETPIVOTDATA("[Measures].[Sum of SalesOrderID]",$A$65,"[DimProducts].[Product]","[DimProducts].[Product].&amp;[Fender Set - Mountain]")</f>
        <v>57269511</v>
      </c>
    </row>
    <row r="85" spans="5:6" x14ac:dyDescent="0.3">
      <c r="E85" t="str">
        <f t="shared" si="1"/>
        <v>Fender Set - Mountain</v>
      </c>
      <c r="F85" t="e">
        <f>GETPIVOTDATA("[Measures].[Sum of SalesOrderID]",$A$65,"[DimProducts].[Product]","[DimProducts].[Product].&amp;[Mountain Bottle Cage]")</f>
        <v>#REF!</v>
      </c>
    </row>
    <row r="86" spans="5:6" x14ac:dyDescent="0.3">
      <c r="E86" t="str">
        <f t="shared" si="1"/>
        <v>Grand Total</v>
      </c>
      <c r="F86">
        <f>GETPIVOTDATA("[Measures].[Sum of SalesOrderID]",$A$65)</f>
        <v>883153986</v>
      </c>
    </row>
  </sheetData>
  <pageMargins left="0.7" right="0.7" top="0.75" bottom="0.75" header="0.3" footer="0.3"/>
  <pageSetup orientation="portrait" r:id="rId19"/>
  <drawing r:id="rId2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69BB39A-25C7-4482-882E-F9F5229DB1B0}">
  <dimension ref="A1"/>
  <sheetViews>
    <sheetView workbookViewId="0">
      <selection activeCell="D6" sqref="D6"/>
    </sheetView>
  </sheetViews>
  <sheetFormatPr defaultRowHeight="14.4" x14ac:dyDescent="0.3"/>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P r o d u c t _ 0 d e 7 b b 5 1 - e 1 2 9 - 4 d b e - b b 8 4 - b 2 2 d a e e 7 8 4 c 3 " > < 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 1 2 3 < / i n t > < / v a l u e > < / i t e m > < i t e m > < k e y > < s t r i n g > P r o d u c t < / s t r i n g > < / k e y > < v a l u e > < i n t > 1 0 6 < / i n t > < / v a l u e > < / i t e m > < i t e m > < k e y > < s t r i n g > P r o d u c t N u m b e r < / s t r i n g > < / k e y > < v a l u e > < i n t > 1 7 5 < / i n t > < / v a l u e > < / i t e m > < i t e m > < k e y > < s t r i n g > M a k e F l a g < / s t r i n g > < / k e y > < v a l u e > < i n t > 1 2 4 < / i n t > < / v a l u e > < / i t e m > < i t e m > < k e y > < s t r i n g > F i n i s h e d G o o d s F l a g < / s t r i n g > < / k e y > < v a l u e > < i n t > 2 0 7 < / i n t > < / v a l u e > < / i t e m > < i t e m > < k e y > < s t r i n g > C o l o r < / s t r i n g > < / k e y > < v a l u e > < i n t > 8 6 < / i n t > < / v a l u e > < / i t e m > < i t e m > < k e y > < s t r i n g > S a f e t y S t o c k L e v e l < / s t r i n g > < / k e y > < v a l u e > < i n t > 1 8 2 < / i n t > < / v a l u e > < / i t e m > < i t e m > < k e y > < s t r i n g > R e o r d e r P o i n t < / s t r i n g > < / k e y > < v a l u e > < i n t > 1 5 2 < / i n t > < / v a l u e > < / i t e m > < i t e m > < k e y > < s t r i n g > S t a n d a r d C o s t < / s t r i n g > < / k e y > < v a l u e > < i n t > 1 5 3 < / i n t > < / v a l u e > < / i t e m > < i t e m > < k e y > < s t r i n g > L i s t P r i c e < / s t r i n g > < / k e y > < v a l u e > < i n t > 1 1 1 < / i n t > < / v a l u e > < / i t e m > < i t e m > < k e y > < s t r i n g > S i z e < / s t r i n g > < / k e y > < v a l u e > < i n t > 7 7 < / i n t > < / v a l u e > < / i t e m > < i t e m > < k e y > < s t r i n g > S i z e U n i t M e a s u r e C o d e < / s t r i n g > < / k e y > < v a l u e > < i n t > 2 2 9 < / i n t > < / v a l u e > < / i t e m > < i t e m > < k e y > < s t r i n g > W e i g h t U n i t M e a s u r e C o d e < / s t r i n g > < / k e y > < v a l u e > < i n t > 2 5 2 < / i n t > < / v a l u e > < / i t e m > < i t e m > < k e y > < s t r i n g > W e i g h t < / s t r i n g > < / k e y > < v a l u e > < i n t > 1 0 0 < / i n t > < / v a l u e > < / i t e m > < i t e m > < k e y > < s t r i n g > D a y s T o M a n u f a c t u r e < / s t r i n g > < / k e y > < v a l u e > < i n t > 2 0 9 < / i n t > < / v a l u e > < / i t e m > < i t e m > < k e y > < s t r i n g > P r o d u c t L i n e < / s t r i n g > < / k e y > < v a l u e > < i n t > 1 4 2 < / i n t > < / v a l u e > < / i t e m > < i t e m > < k e y > < s t r i n g > C l a s s < / s t r i n g > < / k e y > < v a l u e > < i n t > 8 6 < / i n t > < / v a l u e > < / i t e m > < i t e m > < k e y > < s t r i n g > S t y l e < / s t r i n g > < / k e y > < v a l u e > < i n t > 8 1 < / i n t > < / v a l u e > < / i t e m > < i t e m > < k e y > < s t r i n g > P r o d u c t S u b c a t e g o r y I D < / s t r i n g > < / k e y > < v a l u e > < i n t > 2 2 9 < / i n t > < / v a l u e > < / i t e m > < i t e m > < k e y > < s t r i n g > P r o d u c t M o d e l I D < / s t r i n g > < / k e y > < v a l u e > < i n t > 1 7 6 < / i n t > < / v a l u e > < / i t e m > < i t e m > < k e y > < s t r i n g > S e l l S t a r t D a t e < / s t r i n g > < / k e y > < v a l u e > < i n t > 1 4 6 < / i n t > < / v a l u e > < / i t e m > < i t e m > < k e y > < s t r i n g > S e l l E n d D a t e < / s t r i n g > < / k e y > < v a l u e > < i n t > 1 4 5 < / i n t > < / v a l u e > < / i t e m > < i t e m > < k e y > < s t r i n g > D i s c o n t i n u e d D a t e < / s t r i n g > < / k e y > < v a l u e > < i n t > 1 8 9 < / i n t > < / v a l u e > < / i t e m > < i t e m > < k e y > < s t r i n g > r o w g u i d < / s t r i n g > < / k e y > < v a l u e > < i n t > 1 0 9 < / i n t > < / v a l u e > < / i t e m > < i t e m > < k e y > < s t r i n g > M o d i f i e d D a t e < / s t r i n g > < / k e y > < v a l u e > < i n t > 1 5 1 < / i n t > < / v a l u e > < / i t e m > < / C o l u m n W i d t h s > < C o l u m n D i s p l a y I n d e x > < i t e m > < k e y > < s t r i n g > P r o d u c t I D < / s t r i n g > < / k e y > < v a l u e > < i n t > 0 < / i n t > < / v a l u e > < / i t e m > < i t e m > < k e y > < s t r i n g > P r o d u c t < / s t r i n g > < / k e y > < v a l u e > < i n t > 1 < / i n t > < / v a l u e > < / i t e m > < i t e m > < k e y > < s t r i n g > P r o d u c t N u m b e r < / s t r i n g > < / k e y > < v a l u e > < i n t > 2 < / i n t > < / v a l u e > < / i t e m > < i t e m > < k e y > < s t r i n g > M a k e F l a g < / s t r i n g > < / k e y > < v a l u e > < i n t > 3 < / i n t > < / v a l u e > < / i t e m > < i t e m > < k e y > < s t r i n g > F i n i s h e d G o o d s F l a g < / s t r i n g > < / k e y > < v a l u e > < i n t > 4 < / i n t > < / v a l u e > < / i t e m > < i t e m > < k e y > < s t r i n g > C o l o r < / s t r i n g > < / k e y > < v a l u e > < i n t > 5 < / i n t > < / v a l u e > < / i t e m > < i t e m > < k e y > < s t r i n g > S a f e t y S t o c k L e v e l < / s t r i n g > < / k e y > < v a l u e > < i n t > 6 < / i n t > < / v a l u e > < / i t e m > < i t e m > < k e y > < s t r i n g > R e o r d e r P o i n t < / s t r i n g > < / k e y > < v a l u e > < i n t > 7 < / i n t > < / v a l u e > < / i t e m > < i t e m > < k e y > < s t r i n g > S t a n d a r d C o s t < / s t r i n g > < / k e y > < v a l u e > < i n t > 8 < / i n t > < / v a l u e > < / i t e m > < i t e m > < k e y > < s t r i n g > L i s t P r i c e < / s t r i n g > < / k e y > < v a l u e > < i n t > 9 < / i n t > < / v a l u e > < / i t e m > < i t e m > < k e y > < s t r i n g > S i z e < / s t r i n g > < / k e y > < v a l u e > < i n t > 1 0 < / i n t > < / v a l u e > < / i t e m > < i t e m > < k e y > < s t r i n g > S i z e U n i t M e a s u r e C o d e < / s t r i n g > < / k e y > < v a l u e > < i n t > 1 1 < / i n t > < / v a l u e > < / i t e m > < i t e m > < k e y > < s t r i n g > W e i g h t U n i t M e a s u r e C o d e < / s t r i n g > < / k e y > < v a l u e > < i n t > 1 2 < / i n t > < / v a l u e > < / i t e m > < i t e m > < k e y > < s t r i n g > W e i g h t < / s t r i n g > < / k e y > < v a l u e > < i n t > 1 3 < / i n t > < / v a l u e > < / i t e m > < i t e m > < k e y > < s t r i n g > D a y s T o M a n u f a c t u r e < / s t r i n g > < / k e y > < v a l u e > < i n t > 1 4 < / i n t > < / v a l u e > < / i t e m > < i t e m > < k e y > < s t r i n g > P r o d u c t L i n e < / s t r i n g > < / k e y > < v a l u e > < i n t > 1 5 < / i n t > < / v a l u e > < / i t e m > < i t e m > < k e y > < s t r i n g > C l a s s < / s t r i n g > < / k e y > < v a l u e > < i n t > 1 6 < / i n t > < / v a l u e > < / i t e m > < i t e m > < k e y > < s t r i n g > S t y l e < / s t r i n g > < / k e y > < v a l u e > < i n t > 1 7 < / i n t > < / v a l u e > < / i t e m > < i t e m > < k e y > < s t r i n g > P r o d u c t S u b c a t e g o r y I D < / s t r i n g > < / k e y > < v a l u e > < i n t > 1 8 < / i n t > < / v a l u e > < / i t e m > < i t e m > < k e y > < s t r i n g > P r o d u c t M o d e l I D < / s t r i n g > < / k e y > < v a l u e > < i n t > 1 9 < / i n t > < / v a l u e > < / i t e m > < i t e m > < k e y > < s t r i n g > S e l l S t a r t D a t e < / s t r i n g > < / k e y > < v a l u e > < i n t > 2 0 < / i n t > < / v a l u e > < / i t e m > < i t e m > < k e y > < s t r i n g > S e l l E n d D a t e < / s t r i n g > < / k e y > < v a l u e > < i n t > 2 1 < / i n t > < / v a l u e > < / i t e m > < i t e m > < k e y > < s t r i n g > D i s c o n t i n u e d D a t e < / s t r i n g > < / k e y > < v a l u e > < i n t > 2 2 < / i n t > < / v a l u e > < / i t e m > < i t e m > < k e y > < s t r i n g > r o w g u i d < / s t r i n g > < / k e y > < v a l u e > < i n t > 2 3 < / i n t > < / v a l u e > < / i t e m > < i t e m > < k e y > < s t r i n g > M o d i f i e d D a t e < / s t r i n g > < / k e y > < v a l u e > < i n t > 2 4 < / 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  O r d e r _ 1 e 9 c 4 b a d - e c e 0 - 4 2 9 e - a 1 4 0 - b a 2 2 0 8 5 f 9 9 7 b < / K e y > < V a l u e   x m l n s : a = " h t t p : / / s c h e m a s . d a t a c o n t r a c t . o r g / 2 0 0 4 / 0 7 / M i c r o s o f t . A n a l y s i s S e r v i c e s . C o m m o n " > < a : H a s F o c u s > t r u e < / a : H a s F o c u s > < a : S i z e A t D p i 9 6 > 1 1 7 < / a : S i z e A t D p i 9 6 > < a : V i s i b l e > t r u e < / a : V i s i b l e > < / V a l u e > < / K e y V a l u e O f s t r i n g S a n d b o x E d i t o r . M e a s u r e G r i d S t a t e S c d E 3 5 R y > < K e y V a l u e O f s t r i n g S a n d b o x E d i t o r . M e a s u r e G r i d S t a t e S c d E 3 5 R y > < K e y > D i m P r o d u c t s _ 9 1 6 7 2 6 8 7 - b 1 1 5 - 4 a 0 4 - a 3 6 2 - 5 f 4 f d 6 f d 9 f a c < / 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1.xml>��< ? x m l   v e r s i o n = " 1 . 0 "   e n c o d i n g = " U T F - 1 6 " ? > < G e m i n i   x m l n s = " h t t p : / / g e m i n i / p i v o t c u s t o m i z a t i o n / T a b l e X M L _ F a c t   O r d e r _ 1 e 9 c 4 b a d - e c e 0 - 4 2 9 e - a 1 4 0 - b a 2 2 0 8 5 f 9 9 7 b " > < C u s t o m C o n t e n t > < ! [ C D A T A [ < T a b l e W i d g e t G r i d S e r i a l i z a t i o n   x m l n s : x s d = " h t t p : / / w w w . w 3 . o r g / 2 0 0 1 / X M L S c h e m a "   x m l n s : x s i = " h t t p : / / w w w . w 3 . o r g / 2 0 0 1 / X M L S c h e m a - i n s t a n c e " > < C o l u m n S u g g e s t e d T y p e   / > < C o l u m n F o r m a t   / > < C o l u m n A c c u r a c y   / > < C o l u m n C u r r e n c y S y m b o l   / > < C o l u m n P o s i t i v e P a t t e r n   / > < C o l u m n N e g a t i v e P a t t e r n   / > < C o l u m n W i d t h s > < i t e m > < k e y > < s t r i n g > S a l e s O r d e r I D < / s t r i n g > < / k e y > < v a l u e > < i n t > 1 5 3 < / i n t > < / v a l u e > < / i t e m > < i t e m > < k e y > < s t r i n g > S a l e s O r d e r D e t a i l I D < / s t r i n g > < / k e y > < v a l u e > < i n t > 1 9 9 < / i n t > < / v a l u e > < / i t e m > < i t e m > < k e y > < s t r i n g > C a r r i e r T r a c k i n g N u m b e r < / s t r i n g > < / k e y > < v a l u e > < i n t > 2 3 9 < / i n t > < / v a l u e > < / i t e m > < i t e m > < k e y > < s t r i n g > O r d e r Q t y < / s t r i n g > < / k e y > < v a l u e > < i n t > 1 1 8 < / i n t > < / v a l u e > < / i t e m > < i t e m > < k e y > < s t r i n g > P r o d u c t I D < / s t r i n g > < / k e y > < v a l u e > < i n t > 1 2 3 < / i n t > < / v a l u e > < / i t e m > < i t e m > < k e y > < s t r i n g > S p e c i a l O f f e r I D < / s t r i n g > < / k e y > < v a l u e > < i n t > 1 6 0 < / i n t > < / v a l u e > < / i t e m > < i t e m > < k e y > < s t r i n g > U n i t P r i c e < / s t r i n g > < / k e y > < v a l u e > < i n t > 1 1 6 < / i n t > < / v a l u e > < / i t e m > < i t e m > < k e y > < s t r i n g > U n i t P r i c e D i s c o u n t < / s t r i n g > < / k e y > < v a l u e > < i n t > 1 8 9 < / i n t > < / v a l u e > < / i t e m > < i t e m > < k e y > < s t r i n g > L i n e T o t a l < / s t r i n g > < / k e y > < v a l u e > < i n t > 1 1 8 < / i n t > < / v a l u e > < / i t e m > < i t e m > < k e y > < s t r i n g > r o w g u i d < / s t r i n g > < / k e y > < v a l u e > < i n t > 1 0 9 < / i n t > < / v a l u e > < / i t e m > < i t e m > < k e y > < s t r i n g > M o d i f i e d D a t e < / s t r i n g > < / k e y > < v a l u e > < i n t > 1 5 1 < / i n t > < / v a l u e > < / i t e m > < i t e m > < k e y > < s t r i n g > R e v i s i o n N u m b e r < / s t r i n g > < / k e y > < v a l u e > < i n t > 1 8 2 < / i n t > < / v a l u e > < / i t e m > < i t e m > < k e y > < s t r i n g > O r d e r D a t e < / s t r i n g > < / k e y > < v a l u e > < i n t > 1 2 8 < / i n t > < / v a l u e > < / i t e m > < i t e m > < k e y > < s t r i n g > D u e D a t e < / s t r i n g > < / k e y > < v a l u e > < i n t > 1 1 4 < / i n t > < / v a l u e > < / i t e m > < i t e m > < k e y > < s t r i n g > S h i p D a t e < / s t r i n g > < / k e y > < v a l u e > < i n t > 1 1 7 < / i n t > < / v a l u e > < / i t e m > < i t e m > < k e y > < s t r i n g > S t a t u s < / s t r i n g > < / k e y > < v a l u e > < i n t > 9 1 < / i n t > < / v a l u e > < / i t e m > < i t e m > < k e y > < s t r i n g > O n l i n e O r d e r F l a g < / s t r i n g > < / k e y > < v a l u e > < i n t > 1 8 3 < / i n t > < / v a l u e > < / i t e m > < i t e m > < k e y > < s t r i n g > S a l e s O r d e r N u m b e r < / s t r i n g > < / k e y > < v a l u e > < i n t > 2 0 5 < / i n t > < / v a l u e > < / i t e m > < i t e m > < k e y > < s t r i n g > P u r c h a s e O r d e r N u m b e r < / s t r i n g > < / k e y > < v a l u e > < i n t > 2 3 9 < / i n t > < / v a l u e > < / i t e m > < i t e m > < k e y > < s t r i n g > A c c o u n t N u m b e r < / s t r i n g > < / k e y > < v a l u e > < i n t > 1 8 0 < / i n t > < / v a l u e > < / i t e m > < i t e m > < k e y > < s t r i n g > C u s t o m e r I D < / s t r i n g > < / k e y > < v a l u e > < i n t > 1 3 9 < / i n t > < / v a l u e > < / i t e m > < i t e m > < k e y > < s t r i n g > S a l e s P e r s o n I D < / s t r i n g > < / k e y > < v a l u e > < i n t > 1 6 4 < / i n t > < / v a l u e > < / i t e m > < i t e m > < k e y > < s t r i n g > T e r r i t o r y I D < / s t r i n g > < / k e y > < v a l u e > < i n t > 1 2 7 < / i n t > < / v a l u e > < / i t e m > < i t e m > < k e y > < s t r i n g > B i l l T o A d d r e s s I D < / s t r i n g > < / k e y > < v a l u e > < i n t > 1 7 5 < / i n t > < / v a l u e > < / i t e m > < i t e m > < k e y > < s t r i n g > S h i p T o A d d r e s s I D < / s t r i n g > < / k e y > < v a l u e > < i n t > 1 8 9 < / i n t > < / v a l u e > < / i t e m > < i t e m > < k e y > < s t r i n g > S h i p M e t h o d I D < / s t r i n g > < / k e y > < v a l u e > < i n t > 1 6 0 < / i n t > < / v a l u e > < / i t e m > < i t e m > < k e y > < s t r i n g > C r e d i t C a r d I D < / s t r i n g > < / k e y > < v a l u e > < i n t > 1 4 7 < / i n t > < / v a l u e > < / i t e m > < i t e m > < k e y > < s t r i n g > C r e d i t C a r d A p p r o v a l C o d e < / s t r i n g > < / k e y > < v a l u e > < i n t > 2 5 1 < / i n t > < / v a l u e > < / i t e m > < i t e m > < k e y > < s t r i n g > C u r r e n c y R a t e I D < / s t r i n g > < / k e y > < v a l u e > < i n t > 1 7 3 < / i n t > < / v a l u e > < / i t e m > < i t e m > < k e y > < s t r i n g > S u b T o t a l < / s t r i n g > < / k e y > < v a l u e > < i n t > 1 1 6 < / i n t > < / v a l u e > < / i t e m > < i t e m > < k e y > < s t r i n g > T a x A m t < / s t r i n g > < / k e y > < v a l u e > < i n t > 1 0 6 < / i n t > < / v a l u e > < / i t e m > < i t e m > < k e y > < s t r i n g > F r e i g h t < / s t r i n g > < / k e y > < v a l u e > < i n t > 1 0 0 < / i n t > < / v a l u e > < / i t e m > < i t e m > < k e y > < s t r i n g > T o t a l D u e < / s t r i n g > < / k e y > < v a l u e > < i n t > 1 1 7 < / i n t > < / v a l u e > < / i t e m > < i t e m > < k e y > < s t r i n g > C o m m e n t < / s t r i n g > < / k e y > < v a l u e > < i n t > 1 2 3 < / i n t > < / v a l u e > < / i t e m > < i t e m > < k e y > < s t r i n g > r o w g u i d . 1 < / s t r i n g > < / k e y > < v a l u e > < i n t > 1 2 4 < / i n t > < / v a l u e > < / i t e m > < i t e m > < k e y > < s t r i n g > M o d i f i e d D a t e . 1 < / s t r i n g > < / k e y > < v a l u e > < i n t > 1 6 6 < / i n t > < / v a l u e > < / i t e m > < i t e m > < k e y > < s t r i n g > D u e D a t e   ( Y e a r ) < / s t r i n g > < / k e y > < v a l u e > < i n t > 1 7 0 < / i n t > < / v a l u e > < / i t e m > < i t e m > < k e y > < s t r i n g > D u e D a t e   ( Q u a r t e r ) < / s t r i n g > < / k e y > < v a l u e > < i n t > 1 9 4 < / i n t > < / v a l u e > < / i t e m > < i t e m > < k e y > < s t r i n g > D u e D a t e   ( M o n t h   I n d e x ) < / s t r i n g > < / k e y > < v a l u e > < i n t > 2 3 6 < / i n t > < / v a l u e > < / i t e m > < i t e m > < k e y > < s t r i n g > D u e D a t e   ( M o n t h ) < / s t r i n g > < / k e y > < v a l u e > < i n t > 1 8 4 < / i n t > < / v a l u e > < / i t e m > < / C o l u m n W i d t h s > < C o l u m n D i s p l a y I n d e x > < i t e m > < k e y > < s t r i n g > S a l e s O r d e r I D < / s t r i n g > < / k e y > < v a l u e > < i n t > 0 < / i n t > < / v a l u e > < / i t e m > < i t e m > < k e y > < s t r i n g > S a l e s O r d e r D e t a i l I D < / s t r i n g > < / k e y > < v a l u e > < i n t > 1 < / i n t > < / v a l u e > < / i t e m > < i t e m > < k e y > < s t r i n g > C a r r i e r T r a c k i n g N u m b e r < / s t r i n g > < / k e y > < v a l u e > < i n t > 2 < / i n t > < / v a l u e > < / i t e m > < i t e m > < k e y > < s t r i n g > O r d e r Q t y < / s t r i n g > < / k e y > < v a l u e > < i n t > 3 < / i n t > < / v a l u e > < / i t e m > < i t e m > < k e y > < s t r i n g > P r o d u c t I D < / s t r i n g > < / k e y > < v a l u e > < i n t > 4 < / i n t > < / v a l u e > < / i t e m > < i t e m > < k e y > < s t r i n g > S p e c i a l O f f e r I D < / s t r i n g > < / k e y > < v a l u e > < i n t > 5 < / i n t > < / v a l u e > < / i t e m > < i t e m > < k e y > < s t r i n g > U n i t P r i c e < / s t r i n g > < / k e y > < v a l u e > < i n t > 6 < / i n t > < / v a l u e > < / i t e m > < i t e m > < k e y > < s t r i n g > U n i t P r i c e D i s c o u n t < / s t r i n g > < / k e y > < v a l u e > < i n t > 7 < / i n t > < / v a l u e > < / i t e m > < i t e m > < k e y > < s t r i n g > L i n e T o t a l < / s t r i n g > < / k e y > < v a l u e > < i n t > 8 < / i n t > < / v a l u e > < / i t e m > < i t e m > < k e y > < s t r i n g > r o w g u i d < / s t r i n g > < / k e y > < v a l u e > < i n t > 9 < / i n t > < / v a l u e > < / i t e m > < i t e m > < k e y > < s t r i n g > M o d i f i e d D a t e < / s t r i n g > < / k e y > < v a l u e > < i n t > 1 0 < / i n t > < / v a l u e > < / i t e m > < i t e m > < k e y > < s t r i n g > R e v i s i o n N u m b e r < / s t r i n g > < / k e y > < v a l u e > < i n t > 1 1 < / i n t > < / v a l u e > < / i t e m > < i t e m > < k e y > < s t r i n g > O r d e r D a t e < / s t r i n g > < / k e y > < v a l u e > < i n t > 1 2 < / i n t > < / v a l u e > < / i t e m > < i t e m > < k e y > < s t r i n g > D u e D a t e < / s t r i n g > < / k e y > < v a l u e > < i n t > 1 3 < / i n t > < / v a l u e > < / i t e m > < i t e m > < k e y > < s t r i n g > S h i p D a t e < / s t r i n g > < / k e y > < v a l u e > < i n t > 1 4 < / i n t > < / v a l u e > < / i t e m > < i t e m > < k e y > < s t r i n g > S t a t u s < / s t r i n g > < / k e y > < v a l u e > < i n t > 1 5 < / i n t > < / v a l u e > < / i t e m > < i t e m > < k e y > < s t r i n g > O n l i n e O r d e r F l a g < / s t r i n g > < / k e y > < v a l u e > < i n t > 1 6 < / i n t > < / v a l u e > < / i t e m > < i t e m > < k e y > < s t r i n g > S a l e s O r d e r N u m b e r < / s t r i n g > < / k e y > < v a l u e > < i n t > 1 7 < / i n t > < / v a l u e > < / i t e m > < i t e m > < k e y > < s t r i n g > P u r c h a s e O r d e r N u m b e r < / s t r i n g > < / k e y > < v a l u e > < i n t > 1 8 < / i n t > < / v a l u e > < / i t e m > < i t e m > < k e y > < s t r i n g > A c c o u n t N u m b e r < / s t r i n g > < / k e y > < v a l u e > < i n t > 1 9 < / i n t > < / v a l u e > < / i t e m > < i t e m > < k e y > < s t r i n g > C u s t o m e r I D < / s t r i n g > < / k e y > < v a l u e > < i n t > 2 0 < / i n t > < / v a l u e > < / i t e m > < i t e m > < k e y > < s t r i n g > S a l e s P e r s o n I D < / s t r i n g > < / k e y > < v a l u e > < i n t > 2 1 < / i n t > < / v a l u e > < / i t e m > < i t e m > < k e y > < s t r i n g > T e r r i t o r y I D < / s t r i n g > < / k e y > < v a l u e > < i n t > 2 2 < / i n t > < / v a l u e > < / i t e m > < i t e m > < k e y > < s t r i n g > B i l l T o A d d r e s s I D < / s t r i n g > < / k e y > < v a l u e > < i n t > 2 3 < / i n t > < / v a l u e > < / i t e m > < i t e m > < k e y > < s t r i n g > S h i p T o A d d r e s s I D < / s t r i n g > < / k e y > < v a l u e > < i n t > 2 4 < / i n t > < / v a l u e > < / i t e m > < i t e m > < k e y > < s t r i n g > S h i p M e t h o d I D < / s t r i n g > < / k e y > < v a l u e > < i n t > 2 5 < / i n t > < / v a l u e > < / i t e m > < i t e m > < k e y > < s t r i n g > C r e d i t C a r d I D < / s t r i n g > < / k e y > < v a l u e > < i n t > 2 6 < / i n t > < / v a l u e > < / i t e m > < i t e m > < k e y > < s t r i n g > C r e d i t C a r d A p p r o v a l C o d e < / s t r i n g > < / k e y > < v a l u e > < i n t > 2 7 < / i n t > < / v a l u e > < / i t e m > < i t e m > < k e y > < s t r i n g > C u r r e n c y R a t e I D < / s t r i n g > < / k e y > < v a l u e > < i n t > 2 8 < / i n t > < / v a l u e > < / i t e m > < i t e m > < k e y > < s t r i n g > S u b T o t a l < / s t r i n g > < / k e y > < v a l u e > < i n t > 2 9 < / i n t > < / v a l u e > < / i t e m > < i t e m > < k e y > < s t r i n g > T a x A m t < / s t r i n g > < / k e y > < v a l u e > < i n t > 3 0 < / i n t > < / v a l u e > < / i t e m > < i t e m > < k e y > < s t r i n g > F r e i g h t < / s t r i n g > < / k e y > < v a l u e > < i n t > 3 1 < / i n t > < / v a l u e > < / i t e m > < i t e m > < k e y > < s t r i n g > T o t a l D u e < / s t r i n g > < / k e y > < v a l u e > < i n t > 3 2 < / i n t > < / v a l u e > < / i t e m > < i t e m > < k e y > < s t r i n g > C o m m e n t < / s t r i n g > < / k e y > < v a l u e > < i n t > 3 3 < / i n t > < / v a l u e > < / i t e m > < i t e m > < k e y > < s t r i n g > r o w g u i d . 1 < / s t r i n g > < / k e y > < v a l u e > < i n t > 3 4 < / i n t > < / v a l u e > < / i t e m > < i t e m > < k e y > < s t r i n g > M o d i f i e d D a t e . 1 < / s t r i n g > < / k e y > < v a l u e > < i n t > 3 5 < / i n t > < / v a l u e > < / i t e m > < i t e m > < k e y > < s t r i n g > D u e D a t e   ( Y e a r ) < / s t r i n g > < / k e y > < v a l u e > < i n t > 3 6 < / i n t > < / v a l u e > < / i t e m > < i t e m > < k e y > < s t r i n g > D u e D a t e   ( Q u a r t e r ) < / s t r i n g > < / k e y > < v a l u e > < i n t > 3 7 < / i n t > < / v a l u e > < / i t e m > < i t e m > < k e y > < s t r i n g > D u e D a t e   ( M o n t h   I n d e x ) < / s t r i n g > < / k e y > < v a l u e > < i n t > 3 8 < / i n t > < / v a l u e > < / i t e m > < i t e m > < k e y > < s t r i n g > D u e D a t e   ( M o n t h ) < / s t r i n g > < / k e y > < v a l u e > < i n t > 3 9 < / 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  O r d e r & g t ; < / K e y > < / D i a g r a m O b j e c t K e y > < D i a g r a m O b j e c t K e y > < K e y > D y n a m i c   T a g s \ T a b l e s \ & l t ; T a b l e s \ D i m P r o d u c t s & g t ; < / K e y > < / D i a g r a m O b j e c t K e y > < D i a g r a m O b j e c t K e y > < K e y > D y n a m i c   T a g s \ T a b l e s \ & l t ; T a b l e s \ D i m T e r r i t o r y & g t ; < / K e y > < / D i a g r a m O b j e c t K e y > < D i a g r a m O b j e c t K e y > < K e y > T a b l e s \ F a c t   O r d e r < / K e y > < / D i a g r a m O b j e c t K e y > < D i a g r a m O b j e c t K e y > < K e y > T a b l e s \ F a c t   O r d e r \ C o l u m n s \ S a l e s O r d e r I D < / K e y > < / D i a g r a m O b j e c t K e y > < D i a g r a m O b j e c t K e y > < K e y > T a b l e s \ F a c t   O r d e r \ C o l u m n s \ S a l e s O r d e r D e t a i l I D < / K e y > < / D i a g r a m O b j e c t K e y > < D i a g r a m O b j e c t K e y > < K e y > T a b l e s \ F a c t   O r d e r \ C o l u m n s \ C a r r i e r T r a c k i n g N u m b e r < / K e y > < / D i a g r a m O b j e c t K e y > < D i a g r a m O b j e c t K e y > < K e y > T a b l e s \ F a c t   O r d e r \ C o l u m n s \ O r d e r Q t y < / K e y > < / D i a g r a m O b j e c t K e y > < D i a g r a m O b j e c t K e y > < K e y > T a b l e s \ F a c t   O r d e r \ C o l u m n s \ P r o d u c t I D < / K e y > < / D i a g r a m O b j e c t K e y > < D i a g r a m O b j e c t K e y > < K e y > T a b l e s \ F a c t   O r d e r \ C o l u m n s \ S p e c i a l O f f e r I D < / K e y > < / D i a g r a m O b j e c t K e y > < D i a g r a m O b j e c t K e y > < K e y > T a b l e s \ F a c t   O r d e r \ C o l u m n s \ U n i t P r i c e < / K e y > < / D i a g r a m O b j e c t K e y > < D i a g r a m O b j e c t K e y > < K e y > T a b l e s \ F a c t   O r d e r \ C o l u m n s \ U n i t P r i c e D i s c o u n t < / K e y > < / D i a g r a m O b j e c t K e y > < D i a g r a m O b j e c t K e y > < K e y > T a b l e s \ F a c t   O r d e r \ C o l u m n s \ L i n e T o t a l < / K e y > < / D i a g r a m O b j e c t K e y > < D i a g r a m O b j e c t K e y > < K e y > T a b l e s \ F a c t   O r d e r \ C o l u m n s \ r o w g u i d < / K e y > < / D i a g r a m O b j e c t K e y > < D i a g r a m O b j e c t K e y > < K e y > T a b l e s \ F a c t   O r d e r \ C o l u m n s \ M o d i f i e d D a t e < / K e y > < / D i a g r a m O b j e c t K e y > < D i a g r a m O b j e c t K e y > < K e y > T a b l e s \ F a c t   O r d e r \ C o l u m n s \ R e v i s i o n N u m b e r < / K e y > < / D i a g r a m O b j e c t K e y > < D i a g r a m O b j e c t K e y > < K e y > T a b l e s \ F a c t   O r d e r \ C o l u m n s \ O r d e r D a t e < / K e y > < / D i a g r a m O b j e c t K e y > < D i a g r a m O b j e c t K e y > < K e y > T a b l e s \ F a c t   O r d e r \ C o l u m n s \ D u e D a t e < / K e y > < / D i a g r a m O b j e c t K e y > < D i a g r a m O b j e c t K e y > < K e y > T a b l e s \ F a c t   O r d e r \ C o l u m n s \ S h i p D a t e < / K e y > < / D i a g r a m O b j e c t K e y > < D i a g r a m O b j e c t K e y > < K e y > T a b l e s \ F a c t   O r d e r \ C o l u m n s \ S t a t u s < / K e y > < / D i a g r a m O b j e c t K e y > < D i a g r a m O b j e c t K e y > < K e y > T a b l e s \ F a c t   O r d e r \ C o l u m n s \ O n l i n e O r d e r F l a g < / K e y > < / D i a g r a m O b j e c t K e y > < D i a g r a m O b j e c t K e y > < K e y > T a b l e s \ F a c t   O r d e r \ C o l u m n s \ S a l e s O r d e r N u m b e r < / K e y > < / D i a g r a m O b j e c t K e y > < D i a g r a m O b j e c t K e y > < K e y > T a b l e s \ F a c t   O r d e r \ C o l u m n s \ P u r c h a s e O r d e r N u m b e r < / K e y > < / D i a g r a m O b j e c t K e y > < D i a g r a m O b j e c t K e y > < K e y > T a b l e s \ F a c t   O r d e r \ C o l u m n s \ A c c o u n t N u m b e r < / K e y > < / D i a g r a m O b j e c t K e y > < D i a g r a m O b j e c t K e y > < K e y > T a b l e s \ F a c t   O r d e r \ C o l u m n s \ C u s t o m e r I D < / K e y > < / D i a g r a m O b j e c t K e y > < D i a g r a m O b j e c t K e y > < K e y > T a b l e s \ F a c t   O r d e r \ C o l u m n s \ S a l e s P e r s o n I D < / K e y > < / D i a g r a m O b j e c t K e y > < D i a g r a m O b j e c t K e y > < K e y > T a b l e s \ F a c t   O r d e r \ C o l u m n s \ T e r r i t o r y I D < / K e y > < / D i a g r a m O b j e c t K e y > < D i a g r a m O b j e c t K e y > < K e y > T a b l e s \ F a c t   O r d e r \ C o l u m n s \ B i l l T o A d d r e s s I D < / K e y > < / D i a g r a m O b j e c t K e y > < D i a g r a m O b j e c t K e y > < K e y > T a b l e s \ F a c t   O r d e r \ C o l u m n s \ S h i p T o A d d r e s s I D < / K e y > < / D i a g r a m O b j e c t K e y > < D i a g r a m O b j e c t K e y > < K e y > T a b l e s \ F a c t   O r d e r \ C o l u m n s \ S h i p M e t h o d I D < / K e y > < / D i a g r a m O b j e c t K e y > < D i a g r a m O b j e c t K e y > < K e y > T a b l e s \ F a c t   O r d e r \ C o l u m n s \ C r e d i t C a r d I D < / K e y > < / D i a g r a m O b j e c t K e y > < D i a g r a m O b j e c t K e y > < K e y > T a b l e s \ F a c t   O r d e r \ C o l u m n s \ C r e d i t C a r d A p p r o v a l C o d e < / K e y > < / D i a g r a m O b j e c t K e y > < D i a g r a m O b j e c t K e y > < K e y > T a b l e s \ F a c t   O r d e r \ C o l u m n s \ C u r r e n c y R a t e I D < / K e y > < / D i a g r a m O b j e c t K e y > < D i a g r a m O b j e c t K e y > < K e y > T a b l e s \ F a c t   O r d e r \ C o l u m n s \ S u b T o t a l < / K e y > < / D i a g r a m O b j e c t K e y > < D i a g r a m O b j e c t K e y > < K e y > T a b l e s \ F a c t   O r d e r \ C o l u m n s \ T a x A m t < / K e y > < / D i a g r a m O b j e c t K e y > < D i a g r a m O b j e c t K e y > < K e y > T a b l e s \ F a c t   O r d e r \ C o l u m n s \ F r e i g h t < / K e y > < / D i a g r a m O b j e c t K e y > < D i a g r a m O b j e c t K e y > < K e y > T a b l e s \ F a c t   O r d e r \ C o l u m n s \ T o t a l D u e < / K e y > < / D i a g r a m O b j e c t K e y > < D i a g r a m O b j e c t K e y > < K e y > T a b l e s \ F a c t   O r d e r \ C o l u m n s \ C o m m e n t < / K e y > < / D i a g r a m O b j e c t K e y > < D i a g r a m O b j e c t K e y > < K e y > T a b l e s \ F a c t   O r d e r \ C o l u m n s \ r o w g u i d . 1 < / K e y > < / D i a g r a m O b j e c t K e y > < D i a g r a m O b j e c t K e y > < K e y > T a b l e s \ F a c t   O r d e r \ C o l u m n s \ M o d i f i e d D a t e . 1 < / K e y > < / D i a g r a m O b j e c t K e y > < D i a g r a m O b j e c t K e y > < K e y > T a b l e s \ F a c t   O r d e r \ M e a s u r e s \ S u m   o f   S a l e s O r d e r I D < / K e y > < / D i a g r a m O b j e c t K e y > < D i a g r a m O b j e c t K e y > < K e y > T a b l e s \ F a c t   O r d e r \ S u m   o f   S a l e s O r d e r I D \ A d d i t i o n a l   I n f o \ I m p l i c i t   M e a s u r e < / K e y > < / D i a g r a m O b j e c t K e y > < D i a g r a m O b j e c t K e y > < K e y > T a b l e s \ D i m P r o d u c t s < / K e y > < / D i a g r a m O b j e c t K e y > < D i a g r a m O b j e c t K e y > < K e y > T a b l e s \ D i m P r o d u c t s \ C o l u m n s \ P r o d u c t I D < / K e y > < / D i a g r a m O b j e c t K e y > < D i a g r a m O b j e c t K e y > < K e y > T a b l e s \ D i m P r o d u c t s \ C o l u m n s \ P r o d u c t < / K e y > < / D i a g r a m O b j e c t K e y > < D i a g r a m O b j e c t K e y > < K e y > T a b l e s \ D i m P r o d u c t s \ C o l u m n s \ P r o d u c t N u m b e r < / K e y > < / D i a g r a m O b j e c t K e y > < D i a g r a m O b j e c t K e y > < K e y > T a b l e s \ D i m P r o d u c t s \ C o l u m n s \ M a k e F l a g < / K e y > < / D i a g r a m O b j e c t K e y > < D i a g r a m O b j e c t K e y > < K e y > T a b l e s \ D i m P r o d u c t s \ C o l u m n s \ F i n i s h e d G o o d s F l a g < / K e y > < / D i a g r a m O b j e c t K e y > < D i a g r a m O b j e c t K e y > < K e y > T a b l e s \ D i m P r o d u c t s \ C o l u m n s \ C o l o r < / K e y > < / D i a g r a m O b j e c t K e y > < D i a g r a m O b j e c t K e y > < K e y > T a b l e s \ D i m P r o d u c t s \ C o l u m n s \ S a f e t y S t o c k L e v e l < / K e y > < / D i a g r a m O b j e c t K e y > < D i a g r a m O b j e c t K e y > < K e y > T a b l e s \ D i m P r o d u c t s \ C o l u m n s \ R e o r d e r P o i n t < / K e y > < / D i a g r a m O b j e c t K e y > < D i a g r a m O b j e c t K e y > < K e y > T a b l e s \ D i m P r o d u c t s \ C o l u m n s \ S t a n d a r d C o s t < / K e y > < / D i a g r a m O b j e c t K e y > < D i a g r a m O b j e c t K e y > < K e y > T a b l e s \ D i m P r o d u c t s \ C o l u m n s \ L i s t P r i c e < / K e y > < / D i a g r a m O b j e c t K e y > < D i a g r a m O b j e c t K e y > < K e y > T a b l e s \ D i m P r o d u c t s \ C o l u m n s \ S i z e < / K e y > < / D i a g r a m O b j e c t K e y > < D i a g r a m O b j e c t K e y > < K e y > T a b l e s \ D i m P r o d u c t s \ C o l u m n s \ S i z e U n i t M e a s u r e C o d e < / K e y > < / D i a g r a m O b j e c t K e y > < D i a g r a m O b j e c t K e y > < K e y > T a b l e s \ D i m P r o d u c t s \ C o l u m n s \ W e i g h t U n i t M e a s u r e C o d e < / K e y > < / D i a g r a m O b j e c t K e y > < D i a g r a m O b j e c t K e y > < K e y > T a b l e s \ D i m P r o d u c t s \ C o l u m n s \ W e i g h t < / K e y > < / D i a g r a m O b j e c t K e y > < D i a g r a m O b j e c t K e y > < K e y > T a b l e s \ D i m P r o d u c t s \ C o l u m n s \ D a y s T o M a n u f a c t u r e < / K e y > < / D i a g r a m O b j e c t K e y > < D i a g r a m O b j e c t K e y > < K e y > T a b l e s \ D i m P r o d u c t s \ C o l u m n s \ P r o d u c t L i n e < / K e y > < / D i a g r a m O b j e c t K e y > < D i a g r a m O b j e c t K e y > < K e y > T a b l e s \ D i m P r o d u c t s \ C o l u m n s \ C l a s s < / K e y > < / D i a g r a m O b j e c t K e y > < D i a g r a m O b j e c t K e y > < K e y > T a b l e s \ D i m P r o d u c t s \ C o l u m n s \ S t y l e < / K e y > < / D i a g r a m O b j e c t K e y > < D i a g r a m O b j e c t K e y > < K e y > T a b l e s \ D i m P r o d u c t s \ C o l u m n s \ P r o d u c t S u b c a t e g o r y I D < / K e y > < / D i a g r a m O b j e c t K e y > < D i a g r a m O b j e c t K e y > < K e y > T a b l e s \ D i m P r o d u c t s \ C o l u m n s \ P r o d u c t M o d e l I D < / K e y > < / D i a g r a m O b j e c t K e y > < D i a g r a m O b j e c t K e y > < K e y > T a b l e s \ D i m P r o d u c t s \ C o l u m n s \ S e l l S t a r t D a t e < / K e y > < / D i a g r a m O b j e c t K e y > < D i a g r a m O b j e c t K e y > < K e y > T a b l e s \ D i m P r o d u c t s \ C o l u m n s \ S e l l E n d D a t e < / K e y > < / D i a g r a m O b j e c t K e y > < D i a g r a m O b j e c t K e y > < K e y > T a b l e s \ D i m P r o d u c t s \ C o l u m n s \ D i s c o n t i n u e d D a t e < / K e y > < / D i a g r a m O b j e c t K e y > < D i a g r a m O b j e c t K e y > < K e y > T a b l e s \ D i m P r o d u c t s \ C o l u m n s \ r o w g u i d < / K e y > < / D i a g r a m O b j e c t K e y > < D i a g r a m O b j e c t K e y > < K e y > T a b l e s \ D i m P r o d u c t s \ C o l u m n s \ M o d i f i e d D a t e < / K e y > < / D i a g r a m O b j e c t K e y > < D i a g r a m O b j e c t K e y > < K e y > T a b l e s \ D i m P r o d u c t s \ C o l u m n s \ C a t e g o r y I D < / K e y > < / D i a g r a m O b j e c t K e y > < D i a g r a m O b j e c t K e y > < K e y > T a b l e s \ D i m P r o d u c t s \ C o l u m n s \ S u b c a t e g o r y < / K e y > < / D i a g r a m O b j e c t K e y > < D i a g r a m O b j e c t K e y > < K e y > T a b l e s \ D i m P r o d u c t s \ C o l u m n s \ r o w g u i d . 1 < / K e y > < / D i a g r a m O b j e c t K e y > < D i a g r a m O b j e c t K e y > < K e y > T a b l e s \ D i m P r o d u c t s \ C o l u m n s \ M o d i f i e d D a t e . 1 < / K e y > < / D i a g r a m O b j e c t K e y > < D i a g r a m O b j e c t K e y > < K e y > T a b l e s \ D i m P r o d u c t s \ C o l u m n s \ C a t e g o r y < / K e y > < / D i a g r a m O b j e c t K e y > < D i a g r a m O b j e c t K e y > < K e y > T a b l e s \ D i m P r o d u c t s \ C o l u m n s \ r o w g u i d . 2 < / K e y > < / D i a g r a m O b j e c t K e y > < D i a g r a m O b j e c t K e y > < K e y > T a b l e s \ D i m P r o d u c t s \ C o l u m n s \ M o d i f i e d D a t e . 2 < / K e y > < / D i a g r a m O b j e c t K e y > < D i a g r a m O b j e c t K e y > < K e y > T a b l e s \ D i m T e r r i t o r y < / K e y > < / D i a g r a m O b j e c t K e y > < D i a g r a m O b j e c t K e y > < K e y > T a b l e s \ D i m T e r r i t o r y \ C o l u m n s \ T e r r i t o r y I D < / K e y > < / D i a g r a m O b j e c t K e y > < D i a g r a m O b j e c t K e y > < K e y > T a b l e s \ D i m T e r r i t o r y \ C o l u m n s \ T e r r i t o r y < / K e y > < / D i a g r a m O b j e c t K e y > < D i a g r a m O b j e c t K e y > < K e y > T a b l e s \ D i m T e r r i t o r y \ C o l u m n s \ C o u n t r y R e g i o n C o d e < / K e y > < / D i a g r a m O b j e c t K e y > < D i a g r a m O b j e c t K e y > < K e y > T a b l e s \ D i m T e r r i t o r y \ C o l u m n s \ G r o u p < / K e y > < / D i a g r a m O b j e c t K e y > < D i a g r a m O b j e c t K e y > < K e y > T a b l e s \ D i m T e r r i t o r y \ C o l u m n s \ S a l e s Y T D < / K e y > < / D i a g r a m O b j e c t K e y > < D i a g r a m O b j e c t K e y > < K e y > T a b l e s \ D i m T e r r i t o r y \ C o l u m n s \ S a l e s L a s t Y e a r < / K e y > < / D i a g r a m O b j e c t K e y > < D i a g r a m O b j e c t K e y > < K e y > T a b l e s \ D i m T e r r i t o r y \ C o l u m n s \ C o s t Y T D < / K e y > < / D i a g r a m O b j e c t K e y > < D i a g r a m O b j e c t K e y > < K e y > T a b l e s \ D i m T e r r i t o r y \ C o l u m n s \ C o s t L a s t Y e a r < / K e y > < / D i a g r a m O b j e c t K e y > < D i a g r a m O b j e c t K e y > < K e y > T a b l e s \ D i m T e r r i t o r y \ C o l u m n s \ r o w g u i d < / K e y > < / D i a g r a m O b j e c t K e y > < D i a g r a m O b j e c t K e y > < K e y > T a b l e s \ D i m T e r r i t o r y \ C o l u m n s \ M o d i f i e d D a t e < / K e y > < / D i a g r a m O b j e c t K e y > < D i a g r a m O b j e c t K e y > < K e y > R e l a t i o n s h i p s \ & l t ; T a b l e s \ F a c t   O r d e r \ C o l u m n s \ P r o d u c t I D & g t ; - & l t ; T a b l e s \ D i m P r o d u c t s \ C o l u m n s \ P r o d u c t I D & g t ; < / K e y > < / D i a g r a m O b j e c t K e y > < D i a g r a m O b j e c t K e y > < K e y > R e l a t i o n s h i p s \ & l t ; T a b l e s \ F a c t   O r d e r \ C o l u m n s \ P r o d u c t I D & g t ; - & l t ; T a b l e s \ D i m P r o d u c t s \ C o l u m n s \ P r o d u c t I D & g t ; \ F K < / K e y > < / D i a g r a m O b j e c t K e y > < D i a g r a m O b j e c t K e y > < K e y > R e l a t i o n s h i p s \ & l t ; T a b l e s \ F a c t   O r d e r \ C o l u m n s \ P r o d u c t I D & g t ; - & l t ; T a b l e s \ D i m P r o d u c t s \ C o l u m n s \ P r o d u c t I D & g t ; \ P K < / K e y > < / D i a g r a m O b j e c t K e y > < D i a g r a m O b j e c t K e y > < K e y > R e l a t i o n s h i p s \ & l t ; T a b l e s \ F a c t   O r d e r \ C o l u m n s \ P r o d u c t I D & g t ; - & l t ; T a b l e s \ D i m P r o d u c t s \ C o l u m n s \ P r o d u c t I D & g t ; \ C r o s s F i l t e r < / K e y > < / D i a g r a m O b j e c t K e y > < D i a g r a m O b j e c t K e y > < K e y > R e l a t i o n s h i p s \ & l t ; T a b l e s \ F a c t   O r d e r \ C o l u m n s \ T e r r i t o r y I D & g t ; - & l t ; T a b l e s \ D i m T e r r i t o r y \ C o l u m n s \ T e r r i t o r y I D & g t ; < / K e y > < / D i a g r a m O b j e c t K e y > < D i a g r a m O b j e c t K e y > < K e y > R e l a t i o n s h i p s \ & l t ; T a b l e s \ F a c t   O r d e r \ C o l u m n s \ T e r r i t o r y I D & g t ; - & l t ; T a b l e s \ D i m T e r r i t o r y \ C o l u m n s \ T e r r i t o r y I D & g t ; \ F K < / K e y > < / D i a g r a m O b j e c t K e y > < D i a g r a m O b j e c t K e y > < K e y > R e l a t i o n s h i p s \ & l t ; T a b l e s \ F a c t   O r d e r \ C o l u m n s \ T e r r i t o r y I D & g t ; - & l t ; T a b l e s \ D i m T e r r i t o r y \ C o l u m n s \ T e r r i t o r y I D & g t ; \ P K < / K e y > < / D i a g r a m O b j e c t K e y > < D i a g r a m O b j e c t K e y > < K e y > R e l a t i o n s h i p s \ & l t ; T a b l e s \ F a c t   O r d e r \ C o l u m n s \ T e r r i t o r y I D & g t ; - & l t ; T a b l e s \ D i m T e r r i t o r y \ C o l u m n s \ T e r r i t o r y I D & g t ; \ C r o s s F i l t e r < / K e y > < / D i a g r a m O b j e c t K e y > < / A l l K e y s > < S e l e c t e d K e y s > < D i a g r a m O b j e c t K e y > < K e y > T a b l e s \ D i m T e r r i t o r y 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  O r d e r & g t ; < / K e y > < / a : K e y > < a : V a l u e   i : t y p e = " D i a g r a m D i s p l a y T a g V i e w S t a t e " > < I s N o t F i l t e r e d O u t > t r u e < / I s N o t F i l t e r e d O u t > < / a : V a l u e > < / a : K e y V a l u e O f D i a g r a m O b j e c t K e y a n y T y p e z b w N T n L X > < a : K e y V a l u e O f D i a g r a m O b j e c t K e y a n y T y p e z b w N T n L X > < a : K e y > < K e y > D y n a m i c   T a g s \ T a b l e s \ & l t ; T a b l e s \ D i m P r o d u c t s & g t ; < / K e y > < / a : K e y > < a : V a l u e   i : t y p e = " D i a g r a m D i s p l a y T a g V i e w S t a t e " > < I s N o t F i l t e r e d O u t > t r u e < / I s N o t F i l t e r e d O u t > < / a : V a l u e > < / a : K e y V a l u e O f D i a g r a m O b j e c t K e y a n y T y p e z b w N T n L X > < a : K e y V a l u e O f D i a g r a m O b j e c t K e y a n y T y p e z b w N T n L X > < a : K e y > < K e y > D y n a m i c   T a g s \ T a b l e s \ & l t ; T a b l e s \ D i m T e r r i t o r y & g t ; < / K e y > < / a : K e y > < a : V a l u e   i : t y p e = " D i a g r a m D i s p l a y T a g V i e w S t a t e " > < I s N o t F i l t e r e d O u t > t r u e < / I s N o t F i l t e r e d O u t > < / a : V a l u e > < / a : K e y V a l u e O f D i a g r a m O b j e c t K e y a n y T y p e z b w N T n L X > < a : K e y V a l u e O f D i a g r a m O b j e c t K e y a n y T y p e z b w N T n L X > < a : K e y > < K e y > T a b l e s \ F a c t   O r d e r < / K e y > < / a : K e y > < a : V a l u e   i : t y p e = " D i a g r a m D i s p l a y N o d e V i e w S t a t e " > < H e i g h t > 1 5 0 < / H e i g h t > < I s E x p a n d e d > t r u e < / I s E x p a n d e d > < L a y e d O u t > t r u e < / L a y e d O u t > < L e f t > 5 1 4 < / L e f t > < S c r o l l V e r t i c a l O f f s e t > 4 3 2 < / S c r o l l V e r t i c a l O f f s e t > < T o p > 1 4 . 7 9 9 9 9 9 9 9 9 9 9 9 9 8 3 < / T o p > < W i d t h > 2 0 0 < / W i d t h > < / a : V a l u e > < / a : K e y V a l u e O f D i a g r a m O b j e c t K e y a n y T y p e z b w N T n L X > < a : K e y V a l u e O f D i a g r a m O b j e c t K e y a n y T y p e z b w N T n L X > < a : K e y > < K e y > T a b l e s \ F a c t   O r d e r \ C o l u m n s \ S a l e s O r d e r I D < / K e y > < / a : K e y > < a : V a l u e   i : t y p e = " D i a g r a m D i s p l a y N o d e V i e w S t a t e " > < H e i g h t > 1 5 0 < / H e i g h t > < I s E x p a n d e d > t r u e < / I s E x p a n d e d > < W i d t h > 2 0 0 < / W i d t h > < / a : V a l u e > < / a : K e y V a l u e O f D i a g r a m O b j e c t K e y a n y T y p e z b w N T n L X > < a : K e y V a l u e O f D i a g r a m O b j e c t K e y a n y T y p e z b w N T n L X > < a : K e y > < K e y > T a b l e s \ F a c t   O r d e r \ C o l u m n s \ S a l e s O r d e r D e t a i l I D < / K e y > < / a : K e y > < a : V a l u e   i : t y p e = " D i a g r a m D i s p l a y N o d e V i e w S t a t e " > < H e i g h t > 1 5 0 < / H e i g h t > < I s E x p a n d e d > t r u e < / I s E x p a n d e d > < W i d t h > 2 0 0 < / W i d t h > < / a : V a l u e > < / a : K e y V a l u e O f D i a g r a m O b j e c t K e y a n y T y p e z b w N T n L X > < a : K e y V a l u e O f D i a g r a m O b j e c t K e y a n y T y p e z b w N T n L X > < a : K e y > < K e y > T a b l e s \ F a c t   O r d e r \ C o l u m n s \ C a r r i e r T r a c k i n g N u m b e r < / K e y > < / a : K e y > < a : V a l u e   i : t y p e = " D i a g r a m D i s p l a y N o d e V i e w S t a t e " > < H e i g h t > 1 5 0 < / H e i g h t > < I s E x p a n d e d > t r u e < / I s E x p a n d e d > < W i d t h > 2 0 0 < / W i d t h > < / a : V a l u e > < / a : K e y V a l u e O f D i a g r a m O b j e c t K e y a n y T y p e z b w N T n L X > < a : K e y V a l u e O f D i a g r a m O b j e c t K e y a n y T y p e z b w N T n L X > < a : K e y > < K e y > T a b l e s \ F a c t   O r d e r \ C o l u m n s \ O r d e r Q t y < / K e y > < / a : K e y > < a : V a l u e   i : t y p e = " D i a g r a m D i s p l a y N o d e V i e w S t a t e " > < H e i g h t > 1 5 0 < / H e i g h t > < I s E x p a n d e d > t r u e < / I s E x p a n d e d > < W i d t h > 2 0 0 < / W i d t h > < / a : V a l u e > < / a : K e y V a l u e O f D i a g r a m O b j e c t K e y a n y T y p e z b w N T n L X > < a : K e y V a l u e O f D i a g r a m O b j e c t K e y a n y T y p e z b w N T n L X > < a : K e y > < K e y > T a b l e s \ F a c t   O r d e r \ C o l u m n s \ P r o d u c t I D < / K e y > < / a : K e y > < a : V a l u e   i : t y p e = " D i a g r a m D i s p l a y N o d e V i e w S t a t e " > < H e i g h t > 1 5 0 < / H e i g h t > < I s E x p a n d e d > t r u e < / I s E x p a n d e d > < W i d t h > 2 0 0 < / W i d t h > < / a : V a l u e > < / a : K e y V a l u e O f D i a g r a m O b j e c t K e y a n y T y p e z b w N T n L X > < a : K e y V a l u e O f D i a g r a m O b j e c t K e y a n y T y p e z b w N T n L X > < a : K e y > < K e y > T a b l e s \ F a c t   O r d e r \ C o l u m n s \ S p e c i a l O f f e r I D < / K e y > < / a : K e y > < a : V a l u e   i : t y p e = " D i a g r a m D i s p l a y N o d e V i e w S t a t e " > < H e i g h t > 1 5 0 < / H e i g h t > < I s E x p a n d e d > t r u e < / I s E x p a n d e d > < W i d t h > 2 0 0 < / W i d t h > < / a : V a l u e > < / a : K e y V a l u e O f D i a g r a m O b j e c t K e y a n y T y p e z b w N T n L X > < a : K e y V a l u e O f D i a g r a m O b j e c t K e y a n y T y p e z b w N T n L X > < a : K e y > < K e y > T a b l e s \ F a c t   O r d e r \ C o l u m n s \ U n i t P r i c e < / K e y > < / a : K e y > < a : V a l u e   i : t y p e = " D i a g r a m D i s p l a y N o d e V i e w S t a t e " > < H e i g h t > 1 5 0 < / H e i g h t > < I s E x p a n d e d > t r u e < / I s E x p a n d e d > < W i d t h > 2 0 0 < / W i d t h > < / a : V a l u e > < / a : K e y V a l u e O f D i a g r a m O b j e c t K e y a n y T y p e z b w N T n L X > < a : K e y V a l u e O f D i a g r a m O b j e c t K e y a n y T y p e z b w N T n L X > < a : K e y > < K e y > T a b l e s \ F a c t   O r d e r \ C o l u m n s \ U n i t P r i c e D i s c o u n t < / K e y > < / a : K e y > < a : V a l u e   i : t y p e = " D i a g r a m D i s p l a y N o d e V i e w S t a t e " > < H e i g h t > 1 5 0 < / H e i g h t > < I s E x p a n d e d > t r u e < / I s E x p a n d e d > < W i d t h > 2 0 0 < / W i d t h > < / a : V a l u e > < / a : K e y V a l u e O f D i a g r a m O b j e c t K e y a n y T y p e z b w N T n L X > < a : K e y V a l u e O f D i a g r a m O b j e c t K e y a n y T y p e z b w N T n L X > < a : K e y > < K e y > T a b l e s \ F a c t   O r d e r \ C o l u m n s \ L i n e T o t a l < / K e y > < / a : K e y > < a : V a l u e   i : t y p e = " D i a g r a m D i s p l a y N o d e V i e w S t a t e " > < H e i g h t > 1 5 0 < / H e i g h t > < I s E x p a n d e d > t r u e < / I s E x p a n d e d > < W i d t h > 2 0 0 < / W i d t h > < / a : V a l u e > < / a : K e y V a l u e O f D i a g r a m O b j e c t K e y a n y T y p e z b w N T n L X > < a : K e y V a l u e O f D i a g r a m O b j e c t K e y a n y T y p e z b w N T n L X > < a : K e y > < K e y > T a b l e s \ F a c t   O r d e r \ C o l u m n s \ r o w g u i d < / K e y > < / a : K e y > < a : V a l u e   i : t y p e = " D i a g r a m D i s p l a y N o d e V i e w S t a t e " > < H e i g h t > 1 5 0 < / H e i g h t > < I s E x p a n d e d > t r u e < / I s E x p a n d e d > < W i d t h > 2 0 0 < / W i d t h > < / a : V a l u e > < / a : K e y V a l u e O f D i a g r a m O b j e c t K e y a n y T y p e z b w N T n L X > < a : K e y V a l u e O f D i a g r a m O b j e c t K e y a n y T y p e z b w N T n L X > < a : K e y > < K e y > T a b l e s \ F a c t   O r d e r \ C o l u m n s \ M o d i f i e d D a t e < / K e y > < / a : K e y > < a : V a l u e   i : t y p e = " D i a g r a m D i s p l a y N o d e V i e w S t a t e " > < H e i g h t > 1 5 0 < / H e i g h t > < I s E x p a n d e d > t r u e < / I s E x p a n d e d > < W i d t h > 2 0 0 < / W i d t h > < / a : V a l u e > < / a : K e y V a l u e O f D i a g r a m O b j e c t K e y a n y T y p e z b w N T n L X > < a : K e y V a l u e O f D i a g r a m O b j e c t K e y a n y T y p e z b w N T n L X > < a : K e y > < K e y > T a b l e s \ F a c t   O r d e r \ C o l u m n s \ R e v i s i o n N u m b e r < / K e y > < / a : K e y > < a : V a l u e   i : t y p e = " D i a g r a m D i s p l a y N o d e V i e w S t a t e " > < H e i g h t > 1 5 0 < / H e i g h t > < I s E x p a n d e d > t r u e < / I s E x p a n d e d > < W i d t h > 2 0 0 < / W i d t h > < / a : V a l u e > < / a : K e y V a l u e O f D i a g r a m O b j e c t K e y a n y T y p e z b w N T n L X > < a : K e y V a l u e O f D i a g r a m O b j e c t K e y a n y T y p e z b w N T n L X > < a : K e y > < K e y > T a b l e s \ F a c t   O r d e r \ C o l u m n s \ O r d e r D a t e < / K e y > < / a : K e y > < a : V a l u e   i : t y p e = " D i a g r a m D i s p l a y N o d e V i e w S t a t e " > < H e i g h t > 1 5 0 < / H e i g h t > < I s E x p a n d e d > t r u e < / I s E x p a n d e d > < W i d t h > 2 0 0 < / W i d t h > < / a : V a l u e > < / a : K e y V a l u e O f D i a g r a m O b j e c t K e y a n y T y p e z b w N T n L X > < a : K e y V a l u e O f D i a g r a m O b j e c t K e y a n y T y p e z b w N T n L X > < a : K e y > < K e y > T a b l e s \ F a c t   O r d e r \ C o l u m n s \ D u e D a t e < / K e y > < / a : K e y > < a : V a l u e   i : t y p e = " D i a g r a m D i s p l a y N o d e V i e w S t a t e " > < H e i g h t > 1 5 0 < / H e i g h t > < I s E x p a n d e d > t r u e < / I s E x p a n d e d > < W i d t h > 2 0 0 < / W i d t h > < / a : V a l u e > < / a : K e y V a l u e O f D i a g r a m O b j e c t K e y a n y T y p e z b w N T n L X > < a : K e y V a l u e O f D i a g r a m O b j e c t K e y a n y T y p e z b w N T n L X > < a : K e y > < K e y > T a b l e s \ F a c t   O r d e r \ C o l u m n s \ S h i p D a t e < / K e y > < / a : K e y > < a : V a l u e   i : t y p e = " D i a g r a m D i s p l a y N o d e V i e w S t a t e " > < H e i g h t > 1 5 0 < / H e i g h t > < I s E x p a n d e d > t r u e < / I s E x p a n d e d > < W i d t h > 2 0 0 < / W i d t h > < / a : V a l u e > < / a : K e y V a l u e O f D i a g r a m O b j e c t K e y a n y T y p e z b w N T n L X > < a : K e y V a l u e O f D i a g r a m O b j e c t K e y a n y T y p e z b w N T n L X > < a : K e y > < K e y > T a b l e s \ F a c t   O r d e r \ C o l u m n s \ S t a t u s < / K e y > < / a : K e y > < a : V a l u e   i : t y p e = " D i a g r a m D i s p l a y N o d e V i e w S t a t e " > < H e i g h t > 1 5 0 < / H e i g h t > < I s E x p a n d e d > t r u e < / I s E x p a n d e d > < W i d t h > 2 0 0 < / W i d t h > < / a : V a l u e > < / a : K e y V a l u e O f D i a g r a m O b j e c t K e y a n y T y p e z b w N T n L X > < a : K e y V a l u e O f D i a g r a m O b j e c t K e y a n y T y p e z b w N T n L X > < a : K e y > < K e y > T a b l e s \ F a c t   O r d e r \ C o l u m n s \ O n l i n e O r d e r F l a g < / K e y > < / a : K e y > < a : V a l u e   i : t y p e = " D i a g r a m D i s p l a y N o d e V i e w S t a t e " > < H e i g h t > 1 5 0 < / H e i g h t > < I s E x p a n d e d > t r u e < / I s E x p a n d e d > < W i d t h > 2 0 0 < / W i d t h > < / a : V a l u e > < / a : K e y V a l u e O f D i a g r a m O b j e c t K e y a n y T y p e z b w N T n L X > < a : K e y V a l u e O f D i a g r a m O b j e c t K e y a n y T y p e z b w N T n L X > < a : K e y > < K e y > T a b l e s \ F a c t   O r d e r \ C o l u m n s \ S a l e s O r d e r N u m b e r < / K e y > < / a : K e y > < a : V a l u e   i : t y p e = " D i a g r a m D i s p l a y N o d e V i e w S t a t e " > < H e i g h t > 1 5 0 < / H e i g h t > < I s E x p a n d e d > t r u e < / I s E x p a n d e d > < W i d t h > 2 0 0 < / W i d t h > < / a : V a l u e > < / a : K e y V a l u e O f D i a g r a m O b j e c t K e y a n y T y p e z b w N T n L X > < a : K e y V a l u e O f D i a g r a m O b j e c t K e y a n y T y p e z b w N T n L X > < a : K e y > < K e y > T a b l e s \ F a c t   O r d e r \ C o l u m n s \ P u r c h a s e O r d e r N u m b e r < / K e y > < / a : K e y > < a : V a l u e   i : t y p e = " D i a g r a m D i s p l a y N o d e V i e w S t a t e " > < H e i g h t > 1 5 0 < / H e i g h t > < I s E x p a n d e d > t r u e < / I s E x p a n d e d > < W i d t h > 2 0 0 < / W i d t h > < / a : V a l u e > < / a : K e y V a l u e O f D i a g r a m O b j e c t K e y a n y T y p e z b w N T n L X > < a : K e y V a l u e O f D i a g r a m O b j e c t K e y a n y T y p e z b w N T n L X > < a : K e y > < K e y > T a b l e s \ F a c t   O r d e r \ C o l u m n s \ A c c o u n t N u m b e r < / K e y > < / a : K e y > < a : V a l u e   i : t y p e = " D i a g r a m D i s p l a y N o d e V i e w S t a t e " > < H e i g h t > 1 5 0 < / H e i g h t > < I s E x p a n d e d > t r u e < / I s E x p a n d e d > < W i d t h > 2 0 0 < / W i d t h > < / a : V a l u e > < / a : K e y V a l u e O f D i a g r a m O b j e c t K e y a n y T y p e z b w N T n L X > < a : K e y V a l u e O f D i a g r a m O b j e c t K e y a n y T y p e z b w N T n L X > < a : K e y > < K e y > T a b l e s \ F a c t   O r d e r \ C o l u m n s \ C u s t o m e r I D < / K e y > < / a : K e y > < a : V a l u e   i : t y p e = " D i a g r a m D i s p l a y N o d e V i e w S t a t e " > < H e i g h t > 1 5 0 < / H e i g h t > < I s E x p a n d e d > t r u e < / I s E x p a n d e d > < W i d t h > 2 0 0 < / W i d t h > < / a : V a l u e > < / a : K e y V a l u e O f D i a g r a m O b j e c t K e y a n y T y p e z b w N T n L X > < a : K e y V a l u e O f D i a g r a m O b j e c t K e y a n y T y p e z b w N T n L X > < a : K e y > < K e y > T a b l e s \ F a c t   O r d e r \ C o l u m n s \ S a l e s P e r s o n I D < / K e y > < / a : K e y > < a : V a l u e   i : t y p e = " D i a g r a m D i s p l a y N o d e V i e w S t a t e " > < H e i g h t > 1 5 0 < / H e i g h t > < I s E x p a n d e d > t r u e < / I s E x p a n d e d > < W i d t h > 2 0 0 < / W i d t h > < / a : V a l u e > < / a : K e y V a l u e O f D i a g r a m O b j e c t K e y a n y T y p e z b w N T n L X > < a : K e y V a l u e O f D i a g r a m O b j e c t K e y a n y T y p e z b w N T n L X > < a : K e y > < K e y > T a b l e s \ F a c t   O r d e r \ C o l u m n s \ T e r r i t o r y I D < / K e y > < / a : K e y > < a : V a l u e   i : t y p e = " D i a g r a m D i s p l a y N o d e V i e w S t a t e " > < H e i g h t > 1 5 0 < / H e i g h t > < I s E x p a n d e d > t r u e < / I s E x p a n d e d > < W i d t h > 2 0 0 < / W i d t h > < / a : V a l u e > < / a : K e y V a l u e O f D i a g r a m O b j e c t K e y a n y T y p e z b w N T n L X > < a : K e y V a l u e O f D i a g r a m O b j e c t K e y a n y T y p e z b w N T n L X > < a : K e y > < K e y > T a b l e s \ F a c t   O r d e r \ C o l u m n s \ B i l l T o A d d r e s s I D < / K e y > < / a : K e y > < a : V a l u e   i : t y p e = " D i a g r a m D i s p l a y N o d e V i e w S t a t e " > < H e i g h t > 1 5 0 < / H e i g h t > < I s E x p a n d e d > t r u e < / I s E x p a n d e d > < W i d t h > 2 0 0 < / W i d t h > < / a : V a l u e > < / a : K e y V a l u e O f D i a g r a m O b j e c t K e y a n y T y p e z b w N T n L X > < a : K e y V a l u e O f D i a g r a m O b j e c t K e y a n y T y p e z b w N T n L X > < a : K e y > < K e y > T a b l e s \ F a c t   O r d e r \ C o l u m n s \ S h i p T o A d d r e s s I D < / K e y > < / a : K e y > < a : V a l u e   i : t y p e = " D i a g r a m D i s p l a y N o d e V i e w S t a t e " > < H e i g h t > 1 5 0 < / H e i g h t > < I s E x p a n d e d > t r u e < / I s E x p a n d e d > < W i d t h > 2 0 0 < / W i d t h > < / a : V a l u e > < / a : K e y V a l u e O f D i a g r a m O b j e c t K e y a n y T y p e z b w N T n L X > < a : K e y V a l u e O f D i a g r a m O b j e c t K e y a n y T y p e z b w N T n L X > < a : K e y > < K e y > T a b l e s \ F a c t   O r d e r \ C o l u m n s \ S h i p M e t h o d I D < / K e y > < / a : K e y > < a : V a l u e   i : t y p e = " D i a g r a m D i s p l a y N o d e V i e w S t a t e " > < H e i g h t > 1 5 0 < / H e i g h t > < I s E x p a n d e d > t r u e < / I s E x p a n d e d > < W i d t h > 2 0 0 < / W i d t h > < / a : V a l u e > < / a : K e y V a l u e O f D i a g r a m O b j e c t K e y a n y T y p e z b w N T n L X > < a : K e y V a l u e O f D i a g r a m O b j e c t K e y a n y T y p e z b w N T n L X > < a : K e y > < K e y > T a b l e s \ F a c t   O r d e r \ C o l u m n s \ C r e d i t C a r d I D < / K e y > < / a : K e y > < a : V a l u e   i : t y p e = " D i a g r a m D i s p l a y N o d e V i e w S t a t e " > < H e i g h t > 1 5 0 < / H e i g h t > < I s E x p a n d e d > t r u e < / I s E x p a n d e d > < W i d t h > 2 0 0 < / W i d t h > < / a : V a l u e > < / a : K e y V a l u e O f D i a g r a m O b j e c t K e y a n y T y p e z b w N T n L X > < a : K e y V a l u e O f D i a g r a m O b j e c t K e y a n y T y p e z b w N T n L X > < a : K e y > < K e y > T a b l e s \ F a c t   O r d e r \ C o l u m n s \ C r e d i t C a r d A p p r o v a l C o d e < / K e y > < / a : K e y > < a : V a l u e   i : t y p e = " D i a g r a m D i s p l a y N o d e V i e w S t a t e " > < H e i g h t > 1 5 0 < / H e i g h t > < I s E x p a n d e d > t r u e < / I s E x p a n d e d > < W i d t h > 2 0 0 < / W i d t h > < / a : V a l u e > < / a : K e y V a l u e O f D i a g r a m O b j e c t K e y a n y T y p e z b w N T n L X > < a : K e y V a l u e O f D i a g r a m O b j e c t K e y a n y T y p e z b w N T n L X > < a : K e y > < K e y > T a b l e s \ F a c t   O r d e r \ C o l u m n s \ C u r r e n c y R a t e I D < / K e y > < / a : K e y > < a : V a l u e   i : t y p e = " D i a g r a m D i s p l a y N o d e V i e w S t a t e " > < H e i g h t > 1 5 0 < / H e i g h t > < I s E x p a n d e d > t r u e < / I s E x p a n d e d > < W i d t h > 2 0 0 < / W i d t h > < / a : V a l u e > < / a : K e y V a l u e O f D i a g r a m O b j e c t K e y a n y T y p e z b w N T n L X > < a : K e y V a l u e O f D i a g r a m O b j e c t K e y a n y T y p e z b w N T n L X > < a : K e y > < K e y > T a b l e s \ F a c t   O r d e r \ C o l u m n s \ S u b T o t a l < / K e y > < / a : K e y > < a : V a l u e   i : t y p e = " D i a g r a m D i s p l a y N o d e V i e w S t a t e " > < H e i g h t > 1 5 0 < / H e i g h t > < I s E x p a n d e d > t r u e < / I s E x p a n d e d > < W i d t h > 2 0 0 < / W i d t h > < / a : V a l u e > < / a : K e y V a l u e O f D i a g r a m O b j e c t K e y a n y T y p e z b w N T n L X > < a : K e y V a l u e O f D i a g r a m O b j e c t K e y a n y T y p e z b w N T n L X > < a : K e y > < K e y > T a b l e s \ F a c t   O r d e r \ C o l u m n s \ T a x A m t < / K e y > < / a : K e y > < a : V a l u e   i : t y p e = " D i a g r a m D i s p l a y N o d e V i e w S t a t e " > < H e i g h t > 1 5 0 < / H e i g h t > < I s E x p a n d e d > t r u e < / I s E x p a n d e d > < W i d t h > 2 0 0 < / W i d t h > < / a : V a l u e > < / a : K e y V a l u e O f D i a g r a m O b j e c t K e y a n y T y p e z b w N T n L X > < a : K e y V a l u e O f D i a g r a m O b j e c t K e y a n y T y p e z b w N T n L X > < a : K e y > < K e y > T a b l e s \ F a c t   O r d e r \ C o l u m n s \ F r e i g h t < / K e y > < / a : K e y > < a : V a l u e   i : t y p e = " D i a g r a m D i s p l a y N o d e V i e w S t a t e " > < H e i g h t > 1 5 0 < / H e i g h t > < I s E x p a n d e d > t r u e < / I s E x p a n d e d > < W i d t h > 2 0 0 < / W i d t h > < / a : V a l u e > < / a : K e y V a l u e O f D i a g r a m O b j e c t K e y a n y T y p e z b w N T n L X > < a : K e y V a l u e O f D i a g r a m O b j e c t K e y a n y T y p e z b w N T n L X > < a : K e y > < K e y > T a b l e s \ F a c t   O r d e r \ C o l u m n s \ T o t a l D u e < / K e y > < / a : K e y > < a : V a l u e   i : t y p e = " D i a g r a m D i s p l a y N o d e V i e w S t a t e " > < H e i g h t > 1 5 0 < / H e i g h t > < I s E x p a n d e d > t r u e < / I s E x p a n d e d > < W i d t h > 2 0 0 < / W i d t h > < / a : V a l u e > < / a : K e y V a l u e O f D i a g r a m O b j e c t K e y a n y T y p e z b w N T n L X > < a : K e y V a l u e O f D i a g r a m O b j e c t K e y a n y T y p e z b w N T n L X > < a : K e y > < K e y > T a b l e s \ F a c t   O r d e r \ C o l u m n s \ C o m m e n t < / K e y > < / a : K e y > < a : V a l u e   i : t y p e = " D i a g r a m D i s p l a y N o d e V i e w S t a t e " > < H e i g h t > 1 5 0 < / H e i g h t > < I s E x p a n d e d > t r u e < / I s E x p a n d e d > < W i d t h > 2 0 0 < / W i d t h > < / a : V a l u e > < / a : K e y V a l u e O f D i a g r a m O b j e c t K e y a n y T y p e z b w N T n L X > < a : K e y V a l u e O f D i a g r a m O b j e c t K e y a n y T y p e z b w N T n L X > < a : K e y > < K e y > T a b l e s \ F a c t   O r d e r \ C o l u m n s \ r o w g u i d . 1 < / K e y > < / a : K e y > < a : V a l u e   i : t y p e = " D i a g r a m D i s p l a y N o d e V i e w S t a t e " > < H e i g h t > 1 5 0 < / H e i g h t > < I s E x p a n d e d > t r u e < / I s E x p a n d e d > < W i d t h > 2 0 0 < / W i d t h > < / a : V a l u e > < / a : K e y V a l u e O f D i a g r a m O b j e c t K e y a n y T y p e z b w N T n L X > < a : K e y V a l u e O f D i a g r a m O b j e c t K e y a n y T y p e z b w N T n L X > < a : K e y > < K e y > T a b l e s \ F a c t   O r d e r \ C o l u m n s \ M o d i f i e d D a t e . 1 < / K e y > < / a : K e y > < a : V a l u e   i : t y p e = " D i a g r a m D i s p l a y N o d e V i e w S t a t e " > < H e i g h t > 1 5 0 < / H e i g h t > < I s E x p a n d e d > t r u e < / I s E x p a n d e d > < W i d t h > 2 0 0 < / W i d t h > < / a : V a l u e > < / a : K e y V a l u e O f D i a g r a m O b j e c t K e y a n y T y p e z b w N T n L X > < a : K e y V a l u e O f D i a g r a m O b j e c t K e y a n y T y p e z b w N T n L X > < a : K e y > < K e y > T a b l e s \ F a c t   O r d e r \ M e a s u r e s \ S u m   o f   S a l e s O r d e r I D < / K e y > < / a : K e y > < a : V a l u e   i : t y p e = " D i a g r a m D i s p l a y N o d e V i e w S t a t e " > < H e i g h t > 1 5 0 < / H e i g h t > < I s E x p a n d e d > t r u e < / I s E x p a n d e d > < W i d t h > 2 0 0 < / W i d t h > < / a : V a l u e > < / a : K e y V a l u e O f D i a g r a m O b j e c t K e y a n y T y p e z b w N T n L X > < a : K e y V a l u e O f D i a g r a m O b j e c t K e y a n y T y p e z b w N T n L X > < a : K e y > < K e y > T a b l e s \ F a c t   O r d e r \ S u m   o f   S a l e s O r d e r I D \ A d d i t i o n a l   I n f o \ I m p l i c i t   M e a s u r e < / K e y > < / a : K e y > < a : V a l u e   i : t y p e = " D i a g r a m D i s p l a y V i e w S t a t e I D i a g r a m T a g A d d i t i o n a l I n f o " / > < / a : K e y V a l u e O f D i a g r a m O b j e c t K e y a n y T y p e z b w N T n L X > < a : K e y V a l u e O f D i a g r a m O b j e c t K e y a n y T y p e z b w N T n L X > < a : K e y > < K e y > T a b l e s \ D i m P r o d u c t s < / K e y > < / a : K e y > < a : V a l u e   i : t y p e = " D i a g r a m D i s p l a y N o d e V i e w S t a t e " > < H e i g h t > 1 5 0 < / H e i g h t > < I s E x p a n d e d > t r u e < / I s E x p a n d e d > < L a y e d O u t > t r u e < / L a y e d O u t > < L e f t > 1 2 5 . 9 9 9 9 9 9 9 9 9 9 9 9 9 4 < / L e f t > < T a b I n d e x > 1 < / T a b I n d e x > < T o p > 1 9 0 . 8 0 0 0 0 0 0 0 0 0 0 0 0 7 < / T o p > < W i d t h > 2 0 0 < / W i d t h > < / a : V a l u e > < / a : K e y V a l u e O f D i a g r a m O b j e c t K e y a n y T y p e z b w N T n L X > < a : K e y V a l u e O f D i a g r a m O b j e c t K e y a n y T y p e z b w N T n L X > < a : K e y > < K e y > T a b l e s \ D i m P r o d u c t s \ C o l u m n s \ P r o d u c t I D < / K e y > < / a : K e y > < a : V a l u e   i : t y p e = " D i a g r a m D i s p l a y N o d e V i e w S t a t e " > < H e i g h t > 1 5 0 < / H e i g h t > < I s E x p a n d e d > t r u e < / I s E x p a n d e d > < W i d t h > 2 0 0 < / W i d t h > < / a : V a l u e > < / a : K e y V a l u e O f D i a g r a m O b j e c t K e y a n y T y p e z b w N T n L X > < a : K e y V a l u e O f D i a g r a m O b j e c t K e y a n y T y p e z b w N T n L X > < a : K e y > < K e y > T a b l e s \ D i m P r o d u c t s \ C o l u m n s \ P r o d u c t < / K e y > < / a : K e y > < a : V a l u e   i : t y p e = " D i a g r a m D i s p l a y N o d e V i e w S t a t e " > < H e i g h t > 1 5 0 < / H e i g h t > < I s E x p a n d e d > t r u e < / I s E x p a n d e d > < W i d t h > 2 0 0 < / W i d t h > < / a : V a l u e > < / a : K e y V a l u e O f D i a g r a m O b j e c t K e y a n y T y p e z b w N T n L X > < a : K e y V a l u e O f D i a g r a m O b j e c t K e y a n y T y p e z b w N T n L X > < a : K e y > < K e y > T a b l e s \ D i m P r o d u c t s \ C o l u m n s \ P r o d u c t N u m b e r < / K e y > < / a : K e y > < a : V a l u e   i : t y p e = " D i a g r a m D i s p l a y N o d e V i e w S t a t e " > < H e i g h t > 1 5 0 < / H e i g h t > < I s E x p a n d e d > t r u e < / I s E x p a n d e d > < W i d t h > 2 0 0 < / W i d t h > < / a : V a l u e > < / a : K e y V a l u e O f D i a g r a m O b j e c t K e y a n y T y p e z b w N T n L X > < a : K e y V a l u e O f D i a g r a m O b j e c t K e y a n y T y p e z b w N T n L X > < a : K e y > < K e y > T a b l e s \ D i m P r o d u c t s \ C o l u m n s \ M a k e F l a g < / K e y > < / a : K e y > < a : V a l u e   i : t y p e = " D i a g r a m D i s p l a y N o d e V i e w S t a t e " > < H e i g h t > 1 5 0 < / H e i g h t > < I s E x p a n d e d > t r u e < / I s E x p a n d e d > < W i d t h > 2 0 0 < / W i d t h > < / a : V a l u e > < / a : K e y V a l u e O f D i a g r a m O b j e c t K e y a n y T y p e z b w N T n L X > < a : K e y V a l u e O f D i a g r a m O b j e c t K e y a n y T y p e z b w N T n L X > < a : K e y > < K e y > T a b l e s \ D i m P r o d u c t s \ C o l u m n s \ F i n i s h e d G o o d s F l a g < / K e y > < / a : K e y > < a : V a l u e   i : t y p e = " D i a g r a m D i s p l a y N o d e V i e w S t a t e " > < H e i g h t > 1 5 0 < / H e i g h t > < I s E x p a n d e d > t r u e < / I s E x p a n d e d > < W i d t h > 2 0 0 < / W i d t h > < / a : V a l u e > < / a : K e y V a l u e O f D i a g r a m O b j e c t K e y a n y T y p e z b w N T n L X > < a : K e y V a l u e O f D i a g r a m O b j e c t K e y a n y T y p e z b w N T n L X > < a : K e y > < K e y > T a b l e s \ D i m P r o d u c t s \ C o l u m n s \ C o l o r < / K e y > < / a : K e y > < a : V a l u e   i : t y p e = " D i a g r a m D i s p l a y N o d e V i e w S t a t e " > < H e i g h t > 1 5 0 < / H e i g h t > < I s E x p a n d e d > t r u e < / I s E x p a n d e d > < W i d t h > 2 0 0 < / W i d t h > < / a : V a l u e > < / a : K e y V a l u e O f D i a g r a m O b j e c t K e y a n y T y p e z b w N T n L X > < a : K e y V a l u e O f D i a g r a m O b j e c t K e y a n y T y p e z b w N T n L X > < a : K e y > < K e y > T a b l e s \ D i m P r o d u c t s \ C o l u m n s \ S a f e t y S t o c k L e v e l < / K e y > < / a : K e y > < a : V a l u e   i : t y p e = " D i a g r a m D i s p l a y N o d e V i e w S t a t e " > < H e i g h t > 1 5 0 < / H e i g h t > < I s E x p a n d e d > t r u e < / I s E x p a n d e d > < W i d t h > 2 0 0 < / W i d t h > < / a : V a l u e > < / a : K e y V a l u e O f D i a g r a m O b j e c t K e y a n y T y p e z b w N T n L X > < a : K e y V a l u e O f D i a g r a m O b j e c t K e y a n y T y p e z b w N T n L X > < a : K e y > < K e y > T a b l e s \ D i m P r o d u c t s \ C o l u m n s \ R e o r d e r P o i n t < / K e y > < / a : K e y > < a : V a l u e   i : t y p e = " D i a g r a m D i s p l a y N o d e V i e w S t a t e " > < H e i g h t > 1 5 0 < / H e i g h t > < I s E x p a n d e d > t r u e < / I s E x p a n d e d > < W i d t h > 2 0 0 < / W i d t h > < / a : V a l u e > < / a : K e y V a l u e O f D i a g r a m O b j e c t K e y a n y T y p e z b w N T n L X > < a : K e y V a l u e O f D i a g r a m O b j e c t K e y a n y T y p e z b w N T n L X > < a : K e y > < K e y > T a b l e s \ D i m P r o d u c t s \ C o l u m n s \ S t a n d a r d C o s t < / K e y > < / a : K e y > < a : V a l u e   i : t y p e = " D i a g r a m D i s p l a y N o d e V i e w S t a t e " > < H e i g h t > 1 5 0 < / H e i g h t > < I s E x p a n d e d > t r u e < / I s E x p a n d e d > < W i d t h > 2 0 0 < / W i d t h > < / a : V a l u e > < / a : K e y V a l u e O f D i a g r a m O b j e c t K e y a n y T y p e z b w N T n L X > < a : K e y V a l u e O f D i a g r a m O b j e c t K e y a n y T y p e z b w N T n L X > < a : K e y > < K e y > T a b l e s \ D i m P r o d u c t s \ C o l u m n s \ L i s t P r i c e < / K e y > < / a : K e y > < a : V a l u e   i : t y p e = " D i a g r a m D i s p l a y N o d e V i e w S t a t e " > < H e i g h t > 1 5 0 < / H e i g h t > < I s E x p a n d e d > t r u e < / I s E x p a n d e d > < W i d t h > 2 0 0 < / W i d t h > < / a : V a l u e > < / a : K e y V a l u e O f D i a g r a m O b j e c t K e y a n y T y p e z b w N T n L X > < a : K e y V a l u e O f D i a g r a m O b j e c t K e y a n y T y p e z b w N T n L X > < a : K e y > < K e y > T a b l e s \ D i m P r o d u c t s \ C o l u m n s \ S i z e < / K e y > < / a : K e y > < a : V a l u e   i : t y p e = " D i a g r a m D i s p l a y N o d e V i e w S t a t e " > < H e i g h t > 1 5 0 < / H e i g h t > < I s E x p a n d e d > t r u e < / I s E x p a n d e d > < W i d t h > 2 0 0 < / W i d t h > < / a : V a l u e > < / a : K e y V a l u e O f D i a g r a m O b j e c t K e y a n y T y p e z b w N T n L X > < a : K e y V a l u e O f D i a g r a m O b j e c t K e y a n y T y p e z b w N T n L X > < a : K e y > < K e y > T a b l e s \ D i m P r o d u c t s \ C o l u m n s \ S i z e U n i t M e a s u r e C o d e < / K e y > < / a : K e y > < a : V a l u e   i : t y p e = " D i a g r a m D i s p l a y N o d e V i e w S t a t e " > < H e i g h t > 1 5 0 < / H e i g h t > < I s E x p a n d e d > t r u e < / I s E x p a n d e d > < W i d t h > 2 0 0 < / W i d t h > < / a : V a l u e > < / a : K e y V a l u e O f D i a g r a m O b j e c t K e y a n y T y p e z b w N T n L X > < a : K e y V a l u e O f D i a g r a m O b j e c t K e y a n y T y p e z b w N T n L X > < a : K e y > < K e y > T a b l e s \ D i m P r o d u c t s \ C o l u m n s \ W e i g h t U n i t M e a s u r e C o d e < / K e y > < / a : K e y > < a : V a l u e   i : t y p e = " D i a g r a m D i s p l a y N o d e V i e w S t a t e " > < H e i g h t > 1 5 0 < / H e i g h t > < I s E x p a n d e d > t r u e < / I s E x p a n d e d > < W i d t h > 2 0 0 < / W i d t h > < / a : V a l u e > < / a : K e y V a l u e O f D i a g r a m O b j e c t K e y a n y T y p e z b w N T n L X > < a : K e y V a l u e O f D i a g r a m O b j e c t K e y a n y T y p e z b w N T n L X > < a : K e y > < K e y > T a b l e s \ D i m P r o d u c t s \ C o l u m n s \ W e i g h t < / K e y > < / a : K e y > < a : V a l u e   i : t y p e = " D i a g r a m D i s p l a y N o d e V i e w S t a t e " > < H e i g h t > 1 5 0 < / H e i g h t > < I s E x p a n d e d > t r u e < / I s E x p a n d e d > < W i d t h > 2 0 0 < / W i d t h > < / a : V a l u e > < / a : K e y V a l u e O f D i a g r a m O b j e c t K e y a n y T y p e z b w N T n L X > < a : K e y V a l u e O f D i a g r a m O b j e c t K e y a n y T y p e z b w N T n L X > < a : K e y > < K e y > T a b l e s \ D i m P r o d u c t s \ C o l u m n s \ D a y s T o M a n u f a c t u r e < / K e y > < / a : K e y > < a : V a l u e   i : t y p e = " D i a g r a m D i s p l a y N o d e V i e w S t a t e " > < H e i g h t > 1 5 0 < / H e i g h t > < I s E x p a n d e d > t r u e < / I s E x p a n d e d > < W i d t h > 2 0 0 < / W i d t h > < / a : V a l u e > < / a : K e y V a l u e O f D i a g r a m O b j e c t K e y a n y T y p e z b w N T n L X > < a : K e y V a l u e O f D i a g r a m O b j e c t K e y a n y T y p e z b w N T n L X > < a : K e y > < K e y > T a b l e s \ D i m P r o d u c t s \ C o l u m n s \ P r o d u c t L i n e < / K e y > < / a : K e y > < a : V a l u e   i : t y p e = " D i a g r a m D i s p l a y N o d e V i e w S t a t e " > < H e i g h t > 1 5 0 < / H e i g h t > < I s E x p a n d e d > t r u e < / I s E x p a n d e d > < W i d t h > 2 0 0 < / W i d t h > < / a : V a l u e > < / a : K e y V a l u e O f D i a g r a m O b j e c t K e y a n y T y p e z b w N T n L X > < a : K e y V a l u e O f D i a g r a m O b j e c t K e y a n y T y p e z b w N T n L X > < a : K e y > < K e y > T a b l e s \ D i m P r o d u c t s \ C o l u m n s \ C l a s s < / K e y > < / a : K e y > < a : V a l u e   i : t y p e = " D i a g r a m D i s p l a y N o d e V i e w S t a t e " > < H e i g h t > 1 5 0 < / H e i g h t > < I s E x p a n d e d > t r u e < / I s E x p a n d e d > < W i d t h > 2 0 0 < / W i d t h > < / a : V a l u e > < / a : K e y V a l u e O f D i a g r a m O b j e c t K e y a n y T y p e z b w N T n L X > < a : K e y V a l u e O f D i a g r a m O b j e c t K e y a n y T y p e z b w N T n L X > < a : K e y > < K e y > T a b l e s \ D i m P r o d u c t s \ C o l u m n s \ S t y l e < / K e y > < / a : K e y > < a : V a l u e   i : t y p e = " D i a g r a m D i s p l a y N o d e V i e w S t a t e " > < H e i g h t > 1 5 0 < / H e i g h t > < I s E x p a n d e d > t r u e < / I s E x p a n d e d > < W i d t h > 2 0 0 < / W i d t h > < / a : V a l u e > < / a : K e y V a l u e O f D i a g r a m O b j e c t K e y a n y T y p e z b w N T n L X > < a : K e y V a l u e O f D i a g r a m O b j e c t K e y a n y T y p e z b w N T n L X > < a : K e y > < K e y > T a b l e s \ D i m P r o d u c t s \ C o l u m n s \ P r o d u c t S u b c a t e g o r y I D < / K e y > < / a : K e y > < a : V a l u e   i : t y p e = " D i a g r a m D i s p l a y N o d e V i e w S t a t e " > < H e i g h t > 1 5 0 < / H e i g h t > < I s E x p a n d e d > t r u e < / I s E x p a n d e d > < W i d t h > 2 0 0 < / W i d t h > < / a : V a l u e > < / a : K e y V a l u e O f D i a g r a m O b j e c t K e y a n y T y p e z b w N T n L X > < a : K e y V a l u e O f D i a g r a m O b j e c t K e y a n y T y p e z b w N T n L X > < a : K e y > < K e y > T a b l e s \ D i m P r o d u c t s \ C o l u m n s \ P r o d u c t M o d e l I D < / K e y > < / a : K e y > < a : V a l u e   i : t y p e = " D i a g r a m D i s p l a y N o d e V i e w S t a t e " > < H e i g h t > 1 5 0 < / H e i g h t > < I s E x p a n d e d > t r u e < / I s E x p a n d e d > < W i d t h > 2 0 0 < / W i d t h > < / a : V a l u e > < / a : K e y V a l u e O f D i a g r a m O b j e c t K e y a n y T y p e z b w N T n L X > < a : K e y V a l u e O f D i a g r a m O b j e c t K e y a n y T y p e z b w N T n L X > < a : K e y > < K e y > T a b l e s \ D i m P r o d u c t s \ C o l u m n s \ S e l l S t a r t D a t e < / K e y > < / a : K e y > < a : V a l u e   i : t y p e = " D i a g r a m D i s p l a y N o d e V i e w S t a t e " > < H e i g h t > 1 5 0 < / H e i g h t > < I s E x p a n d e d > t r u e < / I s E x p a n d e d > < W i d t h > 2 0 0 < / W i d t h > < / a : V a l u e > < / a : K e y V a l u e O f D i a g r a m O b j e c t K e y a n y T y p e z b w N T n L X > < a : K e y V a l u e O f D i a g r a m O b j e c t K e y a n y T y p e z b w N T n L X > < a : K e y > < K e y > T a b l e s \ D i m P r o d u c t s \ C o l u m n s \ S e l l E n d D a t e < / K e y > < / a : K e y > < a : V a l u e   i : t y p e = " D i a g r a m D i s p l a y N o d e V i e w S t a t e " > < H e i g h t > 1 5 0 < / H e i g h t > < I s E x p a n d e d > t r u e < / I s E x p a n d e d > < W i d t h > 2 0 0 < / W i d t h > < / a : V a l u e > < / a : K e y V a l u e O f D i a g r a m O b j e c t K e y a n y T y p e z b w N T n L X > < a : K e y V a l u e O f D i a g r a m O b j e c t K e y a n y T y p e z b w N T n L X > < a : K e y > < K e y > T a b l e s \ D i m P r o d u c t s \ C o l u m n s \ D i s c o n t i n u e d D a t e < / K e y > < / a : K e y > < a : V a l u e   i : t y p e = " D i a g r a m D i s p l a y N o d e V i e w S t a t e " > < H e i g h t > 1 5 0 < / H e i g h t > < I s E x p a n d e d > t r u e < / I s E x p a n d e d > < W i d t h > 2 0 0 < / W i d t h > < / a : V a l u e > < / a : K e y V a l u e O f D i a g r a m O b j e c t K e y a n y T y p e z b w N T n L X > < a : K e y V a l u e O f D i a g r a m O b j e c t K e y a n y T y p e z b w N T n L X > < a : K e y > < K e y > T a b l e s \ D i m P r o d u c t s \ C o l u m n s \ r o w g u i d < / K e y > < / a : K e y > < a : V a l u e   i : t y p e = " D i a g r a m D i s p l a y N o d e V i e w S t a t e " > < H e i g h t > 1 5 0 < / H e i g h t > < I s E x p a n d e d > t r u e < / I s E x p a n d e d > < W i d t h > 2 0 0 < / W i d t h > < / a : V a l u e > < / a : K e y V a l u e O f D i a g r a m O b j e c t K e y a n y T y p e z b w N T n L X > < a : K e y V a l u e O f D i a g r a m O b j e c t K e y a n y T y p e z b w N T n L X > < a : K e y > < K e y > T a b l e s \ D i m P r o d u c t s \ C o l u m n s \ M o d i f i e d D a t e < / K e y > < / a : K e y > < a : V a l u e   i : t y p e = " D i a g r a m D i s p l a y N o d e V i e w S t a t e " > < H e i g h t > 1 5 0 < / H e i g h t > < I s E x p a n d e d > t r u e < / I s E x p a n d e d > < W i d t h > 2 0 0 < / W i d t h > < / a : V a l u e > < / a : K e y V a l u e O f D i a g r a m O b j e c t K e y a n y T y p e z b w N T n L X > < a : K e y V a l u e O f D i a g r a m O b j e c t K e y a n y T y p e z b w N T n L X > < a : K e y > < K e y > T a b l e s \ D i m P r o d u c t s \ C o l u m n s \ C a t e g o r y I D < / K e y > < / a : K e y > < a : V a l u e   i : t y p e = " D i a g r a m D i s p l a y N o d e V i e w S t a t e " > < H e i g h t > 1 5 0 < / H e i g h t > < I s E x p a n d e d > t r u e < / I s E x p a n d e d > < W i d t h > 2 0 0 < / W i d t h > < / a : V a l u e > < / a : K e y V a l u e O f D i a g r a m O b j e c t K e y a n y T y p e z b w N T n L X > < a : K e y V a l u e O f D i a g r a m O b j e c t K e y a n y T y p e z b w N T n L X > < a : K e y > < K e y > T a b l e s \ D i m P r o d u c t s \ C o l u m n s \ S u b c a t e g o r y < / K e y > < / a : K e y > < a : V a l u e   i : t y p e = " D i a g r a m D i s p l a y N o d e V i e w S t a t e " > < H e i g h t > 1 5 0 < / H e i g h t > < I s E x p a n d e d > t r u e < / I s E x p a n d e d > < W i d t h > 2 0 0 < / W i d t h > < / a : V a l u e > < / a : K e y V a l u e O f D i a g r a m O b j e c t K e y a n y T y p e z b w N T n L X > < a : K e y V a l u e O f D i a g r a m O b j e c t K e y a n y T y p e z b w N T n L X > < a : K e y > < K e y > T a b l e s \ D i m P r o d u c t s \ C o l u m n s \ r o w g u i d . 1 < / K e y > < / a : K e y > < a : V a l u e   i : t y p e = " D i a g r a m D i s p l a y N o d e V i e w S t a t e " > < H e i g h t > 1 5 0 < / H e i g h t > < I s E x p a n d e d > t r u e < / I s E x p a n d e d > < W i d t h > 2 0 0 < / W i d t h > < / a : V a l u e > < / a : K e y V a l u e O f D i a g r a m O b j e c t K e y a n y T y p e z b w N T n L X > < a : K e y V a l u e O f D i a g r a m O b j e c t K e y a n y T y p e z b w N T n L X > < a : K e y > < K e y > T a b l e s \ D i m P r o d u c t s \ C o l u m n s \ M o d i f i e d D a t e . 1 < / K e y > < / a : K e y > < a : V a l u e   i : t y p e = " D i a g r a m D i s p l a y N o d e V i e w S t a t e " > < H e i g h t > 1 5 0 < / H e i g h t > < I s E x p a n d e d > t r u e < / I s E x p a n d e d > < W i d t h > 2 0 0 < / W i d t h > < / a : V a l u e > < / a : K e y V a l u e O f D i a g r a m O b j e c t K e y a n y T y p e z b w N T n L X > < a : K e y V a l u e O f D i a g r a m O b j e c t K e y a n y T y p e z b w N T n L X > < a : K e y > < K e y > T a b l e s \ D i m P r o d u c t s \ C o l u m n s \ C a t e g o r y < / K e y > < / a : K e y > < a : V a l u e   i : t y p e = " D i a g r a m D i s p l a y N o d e V i e w S t a t e " > < H e i g h t > 1 5 0 < / H e i g h t > < I s E x p a n d e d > t r u e < / I s E x p a n d e d > < W i d t h > 2 0 0 < / W i d t h > < / a : V a l u e > < / a : K e y V a l u e O f D i a g r a m O b j e c t K e y a n y T y p e z b w N T n L X > < a : K e y V a l u e O f D i a g r a m O b j e c t K e y a n y T y p e z b w N T n L X > < a : K e y > < K e y > T a b l e s \ D i m P r o d u c t s \ C o l u m n s \ r o w g u i d . 2 < / K e y > < / a : K e y > < a : V a l u e   i : t y p e = " D i a g r a m D i s p l a y N o d e V i e w S t a t e " > < H e i g h t > 1 5 0 < / H e i g h t > < I s E x p a n d e d > t r u e < / I s E x p a n d e d > < W i d t h > 2 0 0 < / W i d t h > < / a : V a l u e > < / a : K e y V a l u e O f D i a g r a m O b j e c t K e y a n y T y p e z b w N T n L X > < a : K e y V a l u e O f D i a g r a m O b j e c t K e y a n y T y p e z b w N T n L X > < a : K e y > < K e y > T a b l e s \ D i m P r o d u c t s \ C o l u m n s \ M o d i f i e d D a t e . 2 < / K e y > < / a : K e y > < a : V a l u e   i : t y p e = " D i a g r a m D i s p l a y N o d e V i e w S t a t e " > < H e i g h t > 1 5 0 < / H e i g h t > < I s E x p a n d e d > t r u e < / I s E x p a n d e d > < W i d t h > 2 0 0 < / W i d t h > < / a : V a l u e > < / a : K e y V a l u e O f D i a g r a m O b j e c t K e y a n y T y p e z b w N T n L X > < a : K e y V a l u e O f D i a g r a m O b j e c t K e y a n y T y p e z b w N T n L X > < a : K e y > < K e y > T a b l e s \ D i m T e r r i t o r y < / K e y > < / a : K e y > < a : V a l u e   i : t y p e = " D i a g r a m D i s p l a y N o d e V i e w S t a t e " > < H e i g h t > 1 5 0 < / H e i g h t > < I s E x p a n d e d > t r u e < / I s E x p a n d e d > < L a y e d O u t > t r u e < / L a y e d O u t > < L e f t > 8 4 0 < / L e f t > < T a b I n d e x > 2 < / T a b I n d e x > < T o p > 1 8 7 . 2 < / T o p > < W i d t h > 2 0 0 < / W i d t h > < / a : V a l u e > < / a : K e y V a l u e O f D i a g r a m O b j e c t K e y a n y T y p e z b w N T n L X > < a : K e y V a l u e O f D i a g r a m O b j e c t K e y a n y T y p e z b w N T n L X > < a : K e y > < K e y > T a b l e s \ D i m T e r r i t o r y \ C o l u m n s \ T e r r i t o r y I D < / K e y > < / a : K e y > < a : V a l u e   i : t y p e = " D i a g r a m D i s p l a y N o d e V i e w S t a t e " > < H e i g h t > 1 5 0 < / H e i g h t > < I s E x p a n d e d > t r u e < / I s E x p a n d e d > < W i d t h > 2 0 0 < / W i d t h > < / a : V a l u e > < / a : K e y V a l u e O f D i a g r a m O b j e c t K e y a n y T y p e z b w N T n L X > < a : K e y V a l u e O f D i a g r a m O b j e c t K e y a n y T y p e z b w N T n L X > < a : K e y > < K e y > T a b l e s \ D i m T e r r i t o r y \ C o l u m n s \ T e r r i t o r y < / K e y > < / a : K e y > < a : V a l u e   i : t y p e = " D i a g r a m D i s p l a y N o d e V i e w S t a t e " > < H e i g h t > 1 5 0 < / H e i g h t > < I s E x p a n d e d > t r u e < / I s E x p a n d e d > < W i d t h > 2 0 0 < / W i d t h > < / a : V a l u e > < / a : K e y V a l u e O f D i a g r a m O b j e c t K e y a n y T y p e z b w N T n L X > < a : K e y V a l u e O f D i a g r a m O b j e c t K e y a n y T y p e z b w N T n L X > < a : K e y > < K e y > T a b l e s \ D i m T e r r i t o r y \ C o l u m n s \ C o u n t r y R e g i o n C o d e < / K e y > < / a : K e y > < a : V a l u e   i : t y p e = " D i a g r a m D i s p l a y N o d e V i e w S t a t e " > < H e i g h t > 1 5 0 < / H e i g h t > < I s E x p a n d e d > t r u e < / I s E x p a n d e d > < W i d t h > 2 0 0 < / W i d t h > < / a : V a l u e > < / a : K e y V a l u e O f D i a g r a m O b j e c t K e y a n y T y p e z b w N T n L X > < a : K e y V a l u e O f D i a g r a m O b j e c t K e y a n y T y p e z b w N T n L X > < a : K e y > < K e y > T a b l e s \ D i m T e r r i t o r y \ C o l u m n s \ G r o u p < / K e y > < / a : K e y > < a : V a l u e   i : t y p e = " D i a g r a m D i s p l a y N o d e V i e w S t a t e " > < H e i g h t > 1 5 0 < / H e i g h t > < I s E x p a n d e d > t r u e < / I s E x p a n d e d > < W i d t h > 2 0 0 < / W i d t h > < / a : V a l u e > < / a : K e y V a l u e O f D i a g r a m O b j e c t K e y a n y T y p e z b w N T n L X > < a : K e y V a l u e O f D i a g r a m O b j e c t K e y a n y T y p e z b w N T n L X > < a : K e y > < K e y > T a b l e s \ D i m T e r r i t o r y \ C o l u m n s \ S a l e s Y T D < / K e y > < / a : K e y > < a : V a l u e   i : t y p e = " D i a g r a m D i s p l a y N o d e V i e w S t a t e " > < H e i g h t > 1 5 0 < / H e i g h t > < I s E x p a n d e d > t r u e < / I s E x p a n d e d > < W i d t h > 2 0 0 < / W i d t h > < / a : V a l u e > < / a : K e y V a l u e O f D i a g r a m O b j e c t K e y a n y T y p e z b w N T n L X > < a : K e y V a l u e O f D i a g r a m O b j e c t K e y a n y T y p e z b w N T n L X > < a : K e y > < K e y > T a b l e s \ D i m T e r r i t o r y \ C o l u m n s \ S a l e s L a s t Y e a r < / K e y > < / a : K e y > < a : V a l u e   i : t y p e = " D i a g r a m D i s p l a y N o d e V i e w S t a t e " > < H e i g h t > 1 5 0 < / H e i g h t > < I s E x p a n d e d > t r u e < / I s E x p a n d e d > < W i d t h > 2 0 0 < / W i d t h > < / a : V a l u e > < / a : K e y V a l u e O f D i a g r a m O b j e c t K e y a n y T y p e z b w N T n L X > < a : K e y V a l u e O f D i a g r a m O b j e c t K e y a n y T y p e z b w N T n L X > < a : K e y > < K e y > T a b l e s \ D i m T e r r i t o r y \ C o l u m n s \ C o s t Y T D < / K e y > < / a : K e y > < a : V a l u e   i : t y p e = " D i a g r a m D i s p l a y N o d e V i e w S t a t e " > < H e i g h t > 1 5 0 < / H e i g h t > < I s E x p a n d e d > t r u e < / I s E x p a n d e d > < W i d t h > 2 0 0 < / W i d t h > < / a : V a l u e > < / a : K e y V a l u e O f D i a g r a m O b j e c t K e y a n y T y p e z b w N T n L X > < a : K e y V a l u e O f D i a g r a m O b j e c t K e y a n y T y p e z b w N T n L X > < a : K e y > < K e y > T a b l e s \ D i m T e r r i t o r y \ C o l u m n s \ C o s t L a s t Y e a r < / K e y > < / a : K e y > < a : V a l u e   i : t y p e = " D i a g r a m D i s p l a y N o d e V i e w S t a t e " > < H e i g h t > 1 5 0 < / H e i g h t > < I s E x p a n d e d > t r u e < / I s E x p a n d e d > < W i d t h > 2 0 0 < / W i d t h > < / a : V a l u e > < / a : K e y V a l u e O f D i a g r a m O b j e c t K e y a n y T y p e z b w N T n L X > < a : K e y V a l u e O f D i a g r a m O b j e c t K e y a n y T y p e z b w N T n L X > < a : K e y > < K e y > T a b l e s \ D i m T e r r i t o r y \ C o l u m n s \ r o w g u i d < / K e y > < / a : K e y > < a : V a l u e   i : t y p e = " D i a g r a m D i s p l a y N o d e V i e w S t a t e " > < H e i g h t > 1 5 0 < / H e i g h t > < I s E x p a n d e d > t r u e < / I s E x p a n d e d > < W i d t h > 2 0 0 < / W i d t h > < / a : V a l u e > < / a : K e y V a l u e O f D i a g r a m O b j e c t K e y a n y T y p e z b w N T n L X > < a : K e y V a l u e O f D i a g r a m O b j e c t K e y a n y T y p e z b w N T n L X > < a : K e y > < K e y > T a b l e s \ D i m T e r r i t o r y \ C o l u m n s \ M o d i f i e d D a t e < / K e y > < / a : K e y > < a : V a l u e   i : t y p e = " D i a g r a m D i s p l a y N o d e V i e w S t a t e " > < H e i g h t > 1 5 0 < / H e i g h t > < I s E x p a n d e d > t r u e < / I s E x p a n d e d > < W i d t h > 2 0 0 < / W i d t h > < / a : V a l u e > < / a : K e y V a l u e O f D i a g r a m O b j e c t K e y a n y T y p e z b w N T n L X > < a : K e y V a l u e O f D i a g r a m O b j e c t K e y a n y T y p e z b w N T n L X > < a : K e y > < K e y > R e l a t i o n s h i p s \ & l t ; T a b l e s \ F a c t   O r d e r \ C o l u m n s \ P r o d u c t I D & g t ; - & l t ; T a b l e s \ D i m P r o d u c t s \ C o l u m n s \ P r o d u c t I D & g t ; < / K e y > < / a : K e y > < a : V a l u e   i : t y p e = " D i a g r a m D i s p l a y L i n k V i e w S t a t e " > < A u t o m a t i o n P r o p e r t y H e l p e r T e x t > E n d   p o i n t   1 :   ( 4 9 8 , 8 9 . 8 ) .   E n d   p o i n t   2 :   ( 3 4 2 , 2 6 5 . 8 )   < / A u t o m a t i o n P r o p e r t y H e l p e r T e x t > < L a y e d O u t > t r u e < / L a y e d O u t > < P o i n t s   x m l n s : b = " h t t p : / / s c h e m a s . d a t a c o n t r a c t . o r g / 2 0 0 4 / 0 7 / S y s t e m . W i n d o w s " > < b : P o i n t > < b : _ x > 4 9 8 < / b : _ x > < b : _ y > 8 9 . 8 < / b : _ y > < / b : P o i n t > < b : P o i n t > < b : _ x > 4 2 2 < / b : _ x > < b : _ y > 8 9 . 8 < / b : _ y > < / b : P o i n t > < b : P o i n t > < b : _ x > 4 2 0 < / b : _ x > < b : _ y > 9 1 . 8 < / b : _ y > < / b : P o i n t > < b : P o i n t > < b : _ x > 4 2 0 < / b : _ x > < b : _ y > 2 6 3 . 8 < / b : _ y > < / b : P o i n t > < b : P o i n t > < b : _ x > 4 1 8 < / b : _ x > < b : _ y > 2 6 5 . 8 < / b : _ y > < / b : P o i n t > < b : P o i n t > < b : _ x > 3 4 1 . 9 9 9 9 9 9 9 9 9 9 9 9 8 9 < / b : _ x > < b : _ y > 2 6 5 . 8 < / b : _ y > < / b : P o i n t > < / P o i n t s > < / a : V a l u e > < / a : K e y V a l u e O f D i a g r a m O b j e c t K e y a n y T y p e z b w N T n L X > < a : K e y V a l u e O f D i a g r a m O b j e c t K e y a n y T y p e z b w N T n L X > < a : K e y > < K e y > R e l a t i o n s h i p s \ & l t ; T a b l e s \ F a c t   O r d e r \ C o l u m n s \ P r o d u c t I D & g t ; - & l t ; T a b l e s \ D i m P r o d u c t s \ C o l u m n s \ P r o d u c t I D & g t ; \ F K < / K e y > < / a : K e y > < a : V a l u e   i : t y p e = " D i a g r a m D i s p l a y L i n k E n d p o i n t V i e w S t a t e " > < H e i g h t > 1 6 < / H e i g h t > < L a b e l L o c a t i o n   x m l n s : b = " h t t p : / / s c h e m a s . d a t a c o n t r a c t . o r g / 2 0 0 4 / 0 7 / S y s t e m . W i n d o w s " > < b : _ x > 4 9 8 < / b : _ x > < b : _ y > 8 1 . 8 < / b : _ y > < / L a b e l L o c a t i o n > < L o c a t i o n   x m l n s : b = " h t t p : / / s c h e m a s . d a t a c o n t r a c t . o r g / 2 0 0 4 / 0 7 / S y s t e m . W i n d o w s " > < b : _ x > 5 1 4 < / b : _ x > < b : _ y > 8 9 . 8 < / b : _ y > < / L o c a t i o n > < S h a p e R o t a t e A n g l e > 1 8 0 < / S h a p e R o t a t e A n g l e > < W i d t h > 1 6 < / W i d t h > < / a : V a l u e > < / a : K e y V a l u e O f D i a g r a m O b j e c t K e y a n y T y p e z b w N T n L X > < a : K e y V a l u e O f D i a g r a m O b j e c t K e y a n y T y p e z b w N T n L X > < a : K e y > < K e y > R e l a t i o n s h i p s \ & l t ; T a b l e s \ F a c t   O r d e r \ C o l u m n s \ P r o d u c t I D & g t ; - & l t ; T a b l e s \ D i m P r o d u c t s \ C o l u m n s \ P r o d u c t I D & g t ; \ P K < / K e y > < / a : K e y > < a : V a l u e   i : t y p e = " D i a g r a m D i s p l a y L i n k E n d p o i n t V i e w S t a t e " > < H e i g h t > 1 6 < / H e i g h t > < L a b e l L o c a t i o n   x m l n s : b = " h t t p : / / s c h e m a s . d a t a c o n t r a c t . o r g / 2 0 0 4 / 0 7 / S y s t e m . W i n d o w s " > < b : _ x > 3 2 5 . 9 9 9 9 9 9 9 9 9 9 9 9 8 9 < / b : _ x > < b : _ y > 2 5 7 . 8 < / b : _ y > < / L a b e l L o c a t i o n > < L o c a t i o n   x m l n s : b = " h t t p : / / s c h e m a s . d a t a c o n t r a c t . o r g / 2 0 0 4 / 0 7 / S y s t e m . W i n d o w s " > < b : _ x > 3 2 5 . 9 9 9 9 9 9 9 9 9 9 9 9 8 9 < / b : _ x > < b : _ y > 2 6 5 . 8 < / b : _ y > < / L o c a t i o n > < S h a p e R o t a t e A n g l e > 3 6 0 < / S h a p e R o t a t e A n g l e > < W i d t h > 1 6 < / W i d t h > < / a : V a l u e > < / a : K e y V a l u e O f D i a g r a m O b j e c t K e y a n y T y p e z b w N T n L X > < a : K e y V a l u e O f D i a g r a m O b j e c t K e y a n y T y p e z b w N T n L X > < a : K e y > < K e y > R e l a t i o n s h i p s \ & l t ; T a b l e s \ F a c t   O r d e r \ C o l u m n s \ P r o d u c t I D & g t ; - & l t ; T a b l e s \ D i m P r o d u c t s \ C o l u m n s \ P r o d u c t I D & g t ; \ C r o s s F i l t e r < / K e y > < / a : K e y > < a : V a l u e   i : t y p e = " D i a g r a m D i s p l a y L i n k C r o s s F i l t e r V i e w S t a t e " > < P o i n t s   x m l n s : b = " h t t p : / / s c h e m a s . d a t a c o n t r a c t . o r g / 2 0 0 4 / 0 7 / S y s t e m . W i n d o w s " > < b : P o i n t > < b : _ x > 4 9 8 < / b : _ x > < b : _ y > 8 9 . 8 < / b : _ y > < / b : P o i n t > < b : P o i n t > < b : _ x > 4 2 2 < / b : _ x > < b : _ y > 8 9 . 8 < / b : _ y > < / b : P o i n t > < b : P o i n t > < b : _ x > 4 2 0 < / b : _ x > < b : _ y > 9 1 . 8 < / b : _ y > < / b : P o i n t > < b : P o i n t > < b : _ x > 4 2 0 < / b : _ x > < b : _ y > 2 6 3 . 8 < / b : _ y > < / b : P o i n t > < b : P o i n t > < b : _ x > 4 1 8 < / b : _ x > < b : _ y > 2 6 5 . 8 < / b : _ y > < / b : P o i n t > < b : P o i n t > < b : _ x > 3 4 1 . 9 9 9 9 9 9 9 9 9 9 9 9 8 9 < / b : _ x > < b : _ y > 2 6 5 . 8 < / b : _ y > < / b : P o i n t > < / P o i n t s > < / a : V a l u e > < / a : K e y V a l u e O f D i a g r a m O b j e c t K e y a n y T y p e z b w N T n L X > < a : K e y V a l u e O f D i a g r a m O b j e c t K e y a n y T y p e z b w N T n L X > < a : K e y > < K e y > R e l a t i o n s h i p s \ & l t ; T a b l e s \ F a c t   O r d e r \ C o l u m n s \ T e r r i t o r y I D & g t ; - & l t ; T a b l e s \ D i m T e r r i t o r y \ C o l u m n s \ T e r r i t o r y I D & g t ; < / K e y > < / a : K e y > < a : V a l u e   i : t y p e = " D i a g r a m D i s p l a y L i n k V i e w S t a t e " > < A u t o m a t i o n P r o p e r t y H e l p e r T e x t > E n d   p o i n t   1 :   ( 7 3 0 , 8 9 . 8 ) .   E n d   p o i n t   2 :   ( 8 2 4 , 2 6 2 . 2 )   < / A u t o m a t i o n P r o p e r t y H e l p e r T e x t > < L a y e d O u t > t r u e < / L a y e d O u t > < P o i n t s   x m l n s : b = " h t t p : / / s c h e m a s . d a t a c o n t r a c t . o r g / 2 0 0 4 / 0 7 / S y s t e m . W i n d o w s " > < b : P o i n t > < b : _ x > 7 3 0 < / b : _ x > < b : _ y > 8 9 . 8 < / b : _ y > < / b : P o i n t > < b : P o i n t > < b : _ x > 7 7 5 < / b : _ x > < b : _ y > 8 9 . 8 < / b : _ y > < / b : P o i n t > < b : P o i n t > < b : _ x > 7 7 7 < / b : _ x > < b : _ y > 9 1 . 8 < / b : _ y > < / b : P o i n t > < b : P o i n t > < b : _ x > 7 7 7 < / b : _ x > < b : _ y > 2 6 0 . 2 < / b : _ y > < / b : P o i n t > < b : P o i n t > < b : _ x > 7 7 9 < / b : _ x > < b : _ y > 2 6 2 . 2 < / b : _ y > < / b : P o i n t > < b : P o i n t > < b : _ x > 8 2 4 < / b : _ x > < b : _ y > 2 6 2 . 2 < / b : _ y > < / b : P o i n t > < / P o i n t s > < / a : V a l u e > < / a : K e y V a l u e O f D i a g r a m O b j e c t K e y a n y T y p e z b w N T n L X > < a : K e y V a l u e O f D i a g r a m O b j e c t K e y a n y T y p e z b w N T n L X > < a : K e y > < K e y > R e l a t i o n s h i p s \ & l t ; T a b l e s \ F a c t   O r d e r \ C o l u m n s \ T e r r i t o r y I D & g t ; - & l t ; T a b l e s \ D i m T e r r i t o r y \ C o l u m n s \ T e r r i t o r y I D & g t ; \ F K < / K e y > < / a : K e y > < a : V a l u e   i : t y p e = " D i a g r a m D i s p l a y L i n k E n d p o i n t V i e w S t a t e " > < H e i g h t > 1 6 < / H e i g h t > < L a b e l L o c a t i o n   x m l n s : b = " h t t p : / / s c h e m a s . d a t a c o n t r a c t . o r g / 2 0 0 4 / 0 7 / S y s t e m . W i n d o w s " > < b : _ x > 7 1 4 < / b : _ x > < b : _ y > 8 1 . 8 < / b : _ y > < / L a b e l L o c a t i o n > < L o c a t i o n   x m l n s : b = " h t t p : / / s c h e m a s . d a t a c o n t r a c t . o r g / 2 0 0 4 / 0 7 / S y s t e m . W i n d o w s " > < b : _ x > 7 1 4 < / b : _ x > < b : _ y > 8 9 . 8 < / b : _ y > < / L o c a t i o n > < S h a p e R o t a t e A n g l e > 3 6 0 < / S h a p e R o t a t e A n g l e > < W i d t h > 1 6 < / W i d t h > < / a : V a l u e > < / a : K e y V a l u e O f D i a g r a m O b j e c t K e y a n y T y p e z b w N T n L X > < a : K e y V a l u e O f D i a g r a m O b j e c t K e y a n y T y p e z b w N T n L X > < a : K e y > < K e y > R e l a t i o n s h i p s \ & l t ; T a b l e s \ F a c t   O r d e r \ C o l u m n s \ T e r r i t o r y I D & g t ; - & l t ; T a b l e s \ D i m T e r r i t o r y \ C o l u m n s \ T e r r i t o r y I D & g t ; \ P K < / K e y > < / a : K e y > < a : V a l u e   i : t y p e = " D i a g r a m D i s p l a y L i n k E n d p o i n t V i e w S t a t e " > < H e i g h t > 1 6 < / H e i g h t > < L a b e l L o c a t i o n   x m l n s : b = " h t t p : / / s c h e m a s . d a t a c o n t r a c t . o r g / 2 0 0 4 / 0 7 / S y s t e m . W i n d o w s " > < b : _ x > 8 2 4 < / b : _ x > < b : _ y > 2 5 4 . 2 < / b : _ y > < / L a b e l L o c a t i o n > < L o c a t i o n   x m l n s : b = " h t t p : / / s c h e m a s . d a t a c o n t r a c t . o r g / 2 0 0 4 / 0 7 / S y s t e m . W i n d o w s " > < b : _ x > 8 4 0 < / b : _ x > < b : _ y > 2 6 2 . 2 < / b : _ y > < / L o c a t i o n > < S h a p e R o t a t e A n g l e > 1 8 0 < / S h a p e R o t a t e A n g l e > < W i d t h > 1 6 < / W i d t h > < / a : V a l u e > < / a : K e y V a l u e O f D i a g r a m O b j e c t K e y a n y T y p e z b w N T n L X > < a : K e y V a l u e O f D i a g r a m O b j e c t K e y a n y T y p e z b w N T n L X > < a : K e y > < K e y > R e l a t i o n s h i p s \ & l t ; T a b l e s \ F a c t   O r d e r \ C o l u m n s \ T e r r i t o r y I D & g t ; - & l t ; T a b l e s \ D i m T e r r i t o r y \ C o l u m n s \ T e r r i t o r y I D & g t ; \ C r o s s F i l t e r < / K e y > < / a : K e y > < a : V a l u e   i : t y p e = " D i a g r a m D i s p l a y L i n k C r o s s F i l t e r V i e w S t a t e " > < P o i n t s   x m l n s : b = " h t t p : / / s c h e m a s . d a t a c o n t r a c t . o r g / 2 0 0 4 / 0 7 / S y s t e m . W i n d o w s " > < b : P o i n t > < b : _ x > 7 3 0 < / b : _ x > < b : _ y > 8 9 . 8 < / b : _ y > < / b : P o i n t > < b : P o i n t > < b : _ x > 7 7 5 < / b : _ x > < b : _ y > 8 9 . 8 < / b : _ y > < / b : P o i n t > < b : P o i n t > < b : _ x > 7 7 7 < / b : _ x > < b : _ y > 9 1 . 8 < / b : _ y > < / b : P o i n t > < b : P o i n t > < b : _ x > 7 7 7 < / b : _ x > < b : _ y > 2 6 0 . 2 < / b : _ y > < / b : P o i n t > < b : P o i n t > < b : _ x > 7 7 9 < / b : _ x > < b : _ y > 2 6 2 . 2 < / b : _ y > < / b : P o i n t > < b : P o i n t > < b : _ x > 8 2 4 < / b : _ x > < b : _ y > 2 6 2 . 2 < / b : _ y > < / b : P o i n t > < / P o i n t s > < / a : V a l u e > < / a : K e y V a l u e O f D i a g r a m O b j e c t K e y a n y T y p e z b w N T n L X > < / V i e w S t a t e s > < / D i a g r a m M a n a g e r . S e r i a l i z a b l e D i a g r a m > < D i a g r a m M a n a g e r . S e r i a l i z a b l e D i a g r a m > < A d a p t e r   i : t y p e = " M e a s u r e D i a g r a m S a n d b o x A d a p t e r " > < T a b l e N a m e > F a c t   O r d e r < / 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  O r d e r < / 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 S a l e s O r d e r I D < / K e y > < / D i a g r a m O b j e c t K e y > < D i a g r a m O b j e c t K e y > < K e y > M e a s u r e s \ S u m   o f   S a l e s O r d e r I D \ T a g I n f o \ F o r m u l a < / K e y > < / D i a g r a m O b j e c t K e y > < D i a g r a m O b j e c t K e y > < K e y > M e a s u r e s \ S u m   o f   S a l e s O r d e r I D \ T a g I n f o \ V a l u e < / K e y > < / D i a g r a m O b j e c t K e y > < D i a g r a m O b j e c t K e y > < K e y > M e a s u r e s \ D i s t i n c t   C o u n t   o f   S a l e s O r d e r I D < / K e y > < / D i a g r a m O b j e c t K e y > < D i a g r a m O b j e c t K e y > < K e y > M e a s u r e s \ D i s t i n c t   C o u n t   o f   S a l e s O r d e r I D \ T a g I n f o \ F o r m u l a < / K e y > < / D i a g r a m O b j e c t K e y > < D i a g r a m O b j e c t K e y > < K e y > M e a s u r e s \ D i s t i n c t   C o u n t   o f   S a l e s O r d e r I D \ T a g I n f o \ V a l u e < / K e y > < / D i a g r a m O b j e c t K e y > < D i a g r a m O b j e c t K e y > < K e y > M e a s u r e s \ C o u n t   o f   D u e D a t e   ( Y e a r ) < / K e y > < / D i a g r a m O b j e c t K e y > < D i a g r a m O b j e c t K e y > < K e y > M e a s u r e s \ C o u n t   o f   D u e D a t e   ( Y e a r ) \ T a g I n f o \ F o r m u l a < / K e y > < / D i a g r a m O b j e c t K e y > < D i a g r a m O b j e c t K e y > < K e y > M e a s u r e s \ C o u n t   o f   D u e D a t e   ( Y e a r ) \ T a g I n f o \ V a l u e < / K e y > < / D i a g r a m O b j e c t K e y > < D i a g r a m O b j e c t K e y > < K e y > M e a s u r e s \ C o u n t   o f   D u e D a t e   ( M o n t h ) < / K e y > < / D i a g r a m O b j e c t K e y > < D i a g r a m O b j e c t K e y > < K e y > M e a s u r e s \ C o u n t   o f   D u e D a t e   ( M o n t h ) \ T a g I n f o \ F o r m u l a < / K e y > < / D i a g r a m O b j e c t K e y > < D i a g r a m O b j e c t K e y > < K e y > M e a s u r e s \ C o u n t   o f   D u e D a t e   ( M o n t h ) \ T a g I n f o \ V a l u e < / K e y > < / D i a g r a m O b j e c t K e y > < D i a g r a m O b j e c t K e y > < K e y > C o l u m n s \ S a l e s O r d e r I D < / K e y > < / D i a g r a m O b j e c t K e y > < D i a g r a m O b j e c t K e y > < K e y > C o l u m n s \ S a l e s O r d e r D e t a i l I D < / K e y > < / D i a g r a m O b j e c t K e y > < D i a g r a m O b j e c t K e y > < K e y > C o l u m n s \ C a r r i e r T r a c k i n g N u m b e r < / K e y > < / D i a g r a m O b j e c t K e y > < D i a g r a m O b j e c t K e y > < K e y > C o l u m n s \ O r d e r Q t y < / K e y > < / D i a g r a m O b j e c t K e y > < D i a g r a m O b j e c t K e y > < K e y > C o l u m n s \ P r o d u c t I D < / K e y > < / D i a g r a m O b j e c t K e y > < D i a g r a m O b j e c t K e y > < K e y > C o l u m n s \ S p e c i a l O f f e r I D < / K e y > < / D i a g r a m O b j e c t K e y > < D i a g r a m O b j e c t K e y > < K e y > C o l u m n s \ U n i t P r i c e < / K e y > < / D i a g r a m O b j e c t K e y > < D i a g r a m O b j e c t K e y > < K e y > C o l u m n s \ U n i t P r i c e D i s c o u n t < / K e y > < / D i a g r a m O b j e c t K e y > < D i a g r a m O b j e c t K e y > < K e y > C o l u m n s \ L i n e T o t a l < / K e y > < / D i a g r a m O b j e c t K e y > < D i a g r a m O b j e c t K e y > < K e y > C o l u m n s \ r o w g u i d < / K e y > < / D i a g r a m O b j e c t K e y > < D i a g r a m O b j e c t K e y > < K e y > C o l u m n s \ M o d i f i e d D a t e < / K e y > < / D i a g r a m O b j e c t K e y > < D i a g r a m O b j e c t K e y > < K e y > C o l u m n s \ R e v i s i o n N u m b e r < / K e y > < / D i a g r a m O b j e c t K e y > < D i a g r a m O b j e c t K e y > < K e y > C o l u m n s \ O r d e r D a t e < / K e y > < / D i a g r a m O b j e c t K e y > < D i a g r a m O b j e c t K e y > < K e y > C o l u m n s \ D u e D a t e < / K e y > < / D i a g r a m O b j e c t K e y > < D i a g r a m O b j e c t K e y > < K e y > C o l u m n s \ S h i p D a t e < / K e y > < / D i a g r a m O b j e c t K e y > < D i a g r a m O b j e c t K e y > < K e y > C o l u m n s \ S t a t u s < / K e y > < / D i a g r a m O b j e c t K e y > < D i a g r a m O b j e c t K e y > < K e y > C o l u m n s \ O n l i n e O r d e r F l a g < / K e y > < / D i a g r a m O b j e c t K e y > < D i a g r a m O b j e c t K e y > < K e y > C o l u m n s \ S a l e s O r d e r N u m b e r < / K e y > < / D i a g r a m O b j e c t K e y > < D i a g r a m O b j e c t K e y > < K e y > C o l u m n s \ P u r c h a s e O r d e r N u m b e r < / K e y > < / D i a g r a m O b j e c t K e y > < D i a g r a m O b j e c t K e y > < K e y > C o l u m n s \ A c c o u n t N u m b e r < / K e y > < / D i a g r a m O b j e c t K e y > < D i a g r a m O b j e c t K e y > < K e y > C o l u m n s \ C u s t o m e r I D < / K e y > < / D i a g r a m O b j e c t K e y > < D i a g r a m O b j e c t K e y > < K e y > C o l u m n s \ S a l e s P e r s o n I D < / K e y > < / D i a g r a m O b j e c t K e y > < D i a g r a m O b j e c t K e y > < K e y > C o l u m n s \ T e r r i t o r y I D < / K e y > < / D i a g r a m O b j e c t K e y > < D i a g r a m O b j e c t K e y > < K e y > C o l u m n s \ B i l l T o A d d r e s s I D < / K e y > < / D i a g r a m O b j e c t K e y > < D i a g r a m O b j e c t K e y > < K e y > C o l u m n s \ S h i p T o A d d r e s s I D < / K e y > < / D i a g r a m O b j e c t K e y > < D i a g r a m O b j e c t K e y > < K e y > C o l u m n s \ S h i p M e t h o d I D < / K e y > < / D i a g r a m O b j e c t K e y > < D i a g r a m O b j e c t K e y > < K e y > C o l u m n s \ C r e d i t C a r d I D < / K e y > < / D i a g r a m O b j e c t K e y > < D i a g r a m O b j e c t K e y > < K e y > C o l u m n s \ C r e d i t C a r d A p p r o v a l C o d e < / K e y > < / D i a g r a m O b j e c t K e y > < D i a g r a m O b j e c t K e y > < K e y > C o l u m n s \ C u r r e n c y R a t e I D < / K e y > < / D i a g r a m O b j e c t K e y > < D i a g r a m O b j e c t K e y > < K e y > C o l u m n s \ S u b T o t a l < / K e y > < / D i a g r a m O b j e c t K e y > < D i a g r a m O b j e c t K e y > < K e y > C o l u m n s \ T a x A m t < / K e y > < / D i a g r a m O b j e c t K e y > < D i a g r a m O b j e c t K e y > < K e y > C o l u m n s \ F r e i g h t < / K e y > < / D i a g r a m O b j e c t K e y > < D i a g r a m O b j e c t K e y > < K e y > C o l u m n s \ T o t a l D u e < / K e y > < / D i a g r a m O b j e c t K e y > < D i a g r a m O b j e c t K e y > < K e y > C o l u m n s \ C o m m e n t < / K e y > < / D i a g r a m O b j e c t K e y > < D i a g r a m O b j e c t K e y > < K e y > C o l u m n s \ r o w g u i d . 1 < / K e y > < / D i a g r a m O b j e c t K e y > < D i a g r a m O b j e c t K e y > < K e y > C o l u m n s \ M o d i f i e d D a t e . 1 < / K e y > < / D i a g r a m O b j e c t K e y > < D i a g r a m O b j e c t K e y > < K e y > C o l u m n s \ D u e D a t e   ( Y e a r ) < / K e y > < / D i a g r a m O b j e c t K e y > < D i a g r a m O b j e c t K e y > < K e y > C o l u m n s \ D u e D a t e   ( Q u a r t e r ) < / K e y > < / D i a g r a m O b j e c t K e y > < D i a g r a m O b j e c t K e y > < K e y > C o l u m n s \ D u e D a t e   ( M o n t h   I n d e x ) < / K e y > < / D i a g r a m O b j e c t K e y > < D i a g r a m O b j e c t K e y > < K e y > C o l u m n s \ D u e D a t e   ( M o n t h ) < / K e y > < / D i a g r a m O b j e c t K e y > < D i a g r a m O b j e c t K e y > < K e y > L i n k s \ & l t ; C o l u m n s \ S u m   o f   S a l e s O r d e r I D & g t ; - & l t ; M e a s u r e s \ S a l e s O r d e r I D & g t ; < / K e y > < / D i a g r a m O b j e c t K e y > < D i a g r a m O b j e c t K e y > < K e y > L i n k s \ & l t ; C o l u m n s \ S u m   o f   S a l e s O r d e r I D & g t ; - & l t ; M e a s u r e s \ S a l e s O r d e r I D & g t ; \ C O L U M N < / K e y > < / D i a g r a m O b j e c t K e y > < D i a g r a m O b j e c t K e y > < K e y > L i n k s \ & l t ; C o l u m n s \ S u m   o f   S a l e s O r d e r I D & g t ; - & l t ; M e a s u r e s \ S a l e s O r d e r I D & g t ; \ M E A S U R E < / K e y > < / D i a g r a m O b j e c t K e y > < D i a g r a m O b j e c t K e y > < K e y > L i n k s \ & l t ; C o l u m n s \ D i s t i n c t   C o u n t   o f   S a l e s O r d e r I D & g t ; - & l t ; M e a s u r e s \ S a l e s O r d e r I D & g t ; < / K e y > < / D i a g r a m O b j e c t K e y > < D i a g r a m O b j e c t K e y > < K e y > L i n k s \ & l t ; C o l u m n s \ D i s t i n c t   C o u n t   o f   S a l e s O r d e r I D & g t ; - & l t ; M e a s u r e s \ S a l e s O r d e r I D & g t ; \ C O L U M N < / K e y > < / D i a g r a m O b j e c t K e y > < D i a g r a m O b j e c t K e y > < K e y > L i n k s \ & l t ; C o l u m n s \ D i s t i n c t   C o u n t   o f   S a l e s O r d e r I D & g t ; - & l t ; M e a s u r e s \ S a l e s O r d e r I D & g t ; \ M E A S U R E < / K e y > < / D i a g r a m O b j e c t K e y > < D i a g r a m O b j e c t K e y > < K e y > L i n k s \ & l t ; C o l u m n s \ C o u n t   o f   D u e D a t e   ( Y e a r ) & g t ; - & l t ; M e a s u r e s \ D u e D a t e   ( Y e a r ) & g t ; < / K e y > < / D i a g r a m O b j e c t K e y > < D i a g r a m O b j e c t K e y > < K e y > L i n k s \ & l t ; C o l u m n s \ C o u n t   o f   D u e D a t e   ( Y e a r ) & g t ; - & l t ; M e a s u r e s \ D u e D a t e   ( Y e a r ) & g t ; \ C O L U M N < / K e y > < / D i a g r a m O b j e c t K e y > < D i a g r a m O b j e c t K e y > < K e y > L i n k s \ & l t ; C o l u m n s \ C o u n t   o f   D u e D a t e   ( Y e a r ) & g t ; - & l t ; M e a s u r e s \ D u e D a t e   ( Y e a r ) & g t ; \ M E A S U R E < / K e y > < / D i a g r a m O b j e c t K e y > < D i a g r a m O b j e c t K e y > < K e y > L i n k s \ & l t ; C o l u m n s \ C o u n t   o f   D u e D a t e   ( M o n t h ) & g t ; - & l t ; M e a s u r e s \ D u e D a t e   ( M o n t h ) & g t ; < / K e y > < / D i a g r a m O b j e c t K e y > < D i a g r a m O b j e c t K e y > < K e y > L i n k s \ & l t ; C o l u m n s \ C o u n t   o f   D u e D a t e   ( M o n t h ) & g t ; - & l t ; M e a s u r e s \ D u e D a t e   ( M o n t h ) & g t ; \ C O L U M N < / K e y > < / D i a g r a m O b j e c t K e y > < D i a g r a m O b j e c t K e y > < K e y > L i n k s \ & l t ; C o l u m n s \ C o u n t   o f   D u e D a t e   ( M o n t h ) & g t ; - & l t ; M e a s u r e s \ D u e D a t e   ( M o n t h ) & g t ; \ M E A S U R E 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 S a l e s O r d e r I D < / K e y > < / a : K e y > < a : V a l u e   i : t y p e = " M e a s u r e G r i d N o d e V i e w S t a t e " > < L a y e d O u t > t r u e < / L a y e d O u t > < W a s U I I n v i s i b l e > t r u e < / W a s U I I n v i s i b l e > < / a : V a l u e > < / a : K e y V a l u e O f D i a g r a m O b j e c t K e y a n y T y p e z b w N T n L X > < a : K e y V a l u e O f D i a g r a m O b j e c t K e y a n y T y p e z b w N T n L X > < a : K e y > < K e y > M e a s u r e s \ S u m   o f   S a l e s O r d e r I D \ T a g I n f o \ F o r m u l a < / K e y > < / a : K e y > < a : V a l u e   i : t y p e = " M e a s u r e G r i d V i e w S t a t e I D i a g r a m T a g A d d i t i o n a l I n f o " / > < / a : K e y V a l u e O f D i a g r a m O b j e c t K e y a n y T y p e z b w N T n L X > < a : K e y V a l u e O f D i a g r a m O b j e c t K e y a n y T y p e z b w N T n L X > < a : K e y > < K e y > M e a s u r e s \ S u m   o f   S a l e s O r d e r I D \ T a g I n f o \ V a l u e < / K e y > < / a : K e y > < a : V a l u e   i : t y p e = " M e a s u r e G r i d V i e w S t a t e I D i a g r a m T a g A d d i t i o n a l I n f o " / > < / a : K e y V a l u e O f D i a g r a m O b j e c t K e y a n y T y p e z b w N T n L X > < a : K e y V a l u e O f D i a g r a m O b j e c t K e y a n y T y p e z b w N T n L X > < a : K e y > < K e y > M e a s u r e s \ D i s t i n c t   C o u n t   o f   S a l e s O r d e r I D < / K e y > < / a : K e y > < a : V a l u e   i : t y p e = " M e a s u r e G r i d N o d e V i e w S t a t e " > < L a y e d O u t > t r u e < / L a y e d O u t > < W a s U I I n v i s i b l e > t r u e < / W a s U I I n v i s i b l e > < / a : V a l u e > < / a : K e y V a l u e O f D i a g r a m O b j e c t K e y a n y T y p e z b w N T n L X > < a : K e y V a l u e O f D i a g r a m O b j e c t K e y a n y T y p e z b w N T n L X > < a : K e y > < K e y > M e a s u r e s \ D i s t i n c t   C o u n t   o f   S a l e s O r d e r I D \ T a g I n f o \ F o r m u l a < / K e y > < / a : K e y > < a : V a l u e   i : t y p e = " M e a s u r e G r i d V i e w S t a t e I D i a g r a m T a g A d d i t i o n a l I n f o " / > < / a : K e y V a l u e O f D i a g r a m O b j e c t K e y a n y T y p e z b w N T n L X > < a : K e y V a l u e O f D i a g r a m O b j e c t K e y a n y T y p e z b w N T n L X > < a : K e y > < K e y > M e a s u r e s \ D i s t i n c t   C o u n t   o f   S a l e s O r d e r I D \ T a g I n f o \ V a l u e < / K e y > < / a : K e y > < a : V a l u e   i : t y p e = " M e a s u r e G r i d V i e w S t a t e I D i a g r a m T a g A d d i t i o n a l I n f o " / > < / a : K e y V a l u e O f D i a g r a m O b j e c t K e y a n y T y p e z b w N T n L X > < a : K e y V a l u e O f D i a g r a m O b j e c t K e y a n y T y p e z b w N T n L X > < a : K e y > < K e y > M e a s u r e s \ C o u n t   o f   D u e D a t e   ( Y e a r ) < / K e y > < / a : K e y > < a : V a l u e   i : t y p e = " M e a s u r e G r i d N o d e V i e w S t a t e " > < C o l u m n > 3 6 < / C o l u m n > < L a y e d O u t > t r u e < / L a y e d O u t > < W a s U I I n v i s i b l e > t r u e < / W a s U I I n v i s i b l e > < / a : V a l u e > < / a : K e y V a l u e O f D i a g r a m O b j e c t K e y a n y T y p e z b w N T n L X > < a : K e y V a l u e O f D i a g r a m O b j e c t K e y a n y T y p e z b w N T n L X > < a : K e y > < K e y > M e a s u r e s \ C o u n t   o f   D u e D a t e   ( Y e a r ) \ T a g I n f o \ F o r m u l a < / K e y > < / a : K e y > < a : V a l u e   i : t y p e = " M e a s u r e G r i d V i e w S t a t e I D i a g r a m T a g A d d i t i o n a l I n f o " / > < / a : K e y V a l u e O f D i a g r a m O b j e c t K e y a n y T y p e z b w N T n L X > < a : K e y V a l u e O f D i a g r a m O b j e c t K e y a n y T y p e z b w N T n L X > < a : K e y > < K e y > M e a s u r e s \ C o u n t   o f   D u e D a t e   ( Y e a r ) \ T a g I n f o \ V a l u e < / K e y > < / a : K e y > < a : V a l u e   i : t y p e = " M e a s u r e G r i d V i e w S t a t e I D i a g r a m T a g A d d i t i o n a l I n f o " / > < / a : K e y V a l u e O f D i a g r a m O b j e c t K e y a n y T y p e z b w N T n L X > < a : K e y V a l u e O f D i a g r a m O b j e c t K e y a n y T y p e z b w N T n L X > < a : K e y > < K e y > M e a s u r e s \ C o u n t   o f   D u e D a t e   ( M o n t h ) < / K e y > < / a : K e y > < a : V a l u e   i : t y p e = " M e a s u r e G r i d N o d e V i e w S t a t e " > < C o l u m n > 3 9 < / C o l u m n > < L a y e d O u t > t r u e < / L a y e d O u t > < W a s U I I n v i s i b l e > t r u e < / W a s U I I n v i s i b l e > < / a : V a l u e > < / a : K e y V a l u e O f D i a g r a m O b j e c t K e y a n y T y p e z b w N T n L X > < a : K e y V a l u e O f D i a g r a m O b j e c t K e y a n y T y p e z b w N T n L X > < a : K e y > < K e y > M e a s u r e s \ C o u n t   o f   D u e D a t e   ( M o n t h ) \ T a g I n f o \ F o r m u l a < / K e y > < / a : K e y > < a : V a l u e   i : t y p e = " M e a s u r e G r i d V i e w S t a t e I D i a g r a m T a g A d d i t i o n a l I n f o " / > < / a : K e y V a l u e O f D i a g r a m O b j e c t K e y a n y T y p e z b w N T n L X > < a : K e y V a l u e O f D i a g r a m O b j e c t K e y a n y T y p e z b w N T n L X > < a : K e y > < K e y > M e a s u r e s \ C o u n t   o f   D u e D a t e   ( M o n t h ) \ T a g I n f o \ V a l u e < / K e y > < / a : K e y > < a : V a l u e   i : t y p e = " M e a s u r e G r i d V i e w S t a t e I D i a g r a m T a g A d d i t i o n a l I n f o " / > < / a : K e y V a l u e O f D i a g r a m O b j e c t K e y a n y T y p e z b w N T n L X > < a : K e y V a l u e O f D i a g r a m O b j e c t K e y a n y T y p e z b w N T n L X > < a : K e y > < K e y > C o l u m n s \ S a l e s O r d e r I D < / K e y > < / a : K e y > < a : V a l u e   i : t y p e = " M e a s u r e G r i d N o d e V i e w S t a t e " > < L a y e d O u t > t r u e < / L a y e d O u t > < / a : V a l u e > < / a : K e y V a l u e O f D i a g r a m O b j e c t K e y a n y T y p e z b w N T n L X > < a : K e y V a l u e O f D i a g r a m O b j e c t K e y a n y T y p e z b w N T n L X > < a : K e y > < K e y > C o l u m n s \ S a l e s O r d e r D e t a i l I D < / K e y > < / a : K e y > < a : V a l u e   i : t y p e = " M e a s u r e G r i d N o d e V i e w S t a t e " > < C o l u m n > 1 < / C o l u m n > < L a y e d O u t > t r u e < / L a y e d O u t > < / a : V a l u e > < / a : K e y V a l u e O f D i a g r a m O b j e c t K e y a n y T y p e z b w N T n L X > < a : K e y V a l u e O f D i a g r a m O b j e c t K e y a n y T y p e z b w N T n L X > < a : K e y > < K e y > C o l u m n s \ C a r r i e r T r a c k i n g N u m b e r < / K e y > < / a : K e y > < a : V a l u e   i : t y p e = " M e a s u r e G r i d N o d e V i e w S t a t e " > < C o l u m n > 2 < / C o l u m n > < L a y e d O u t > t r u e < / L a y e d O u t > < / a : V a l u e > < / a : K e y V a l u e O f D i a g r a m O b j e c t K e y a n y T y p e z b w N T n L X > < a : K e y V a l u e O f D i a g r a m O b j e c t K e y a n y T y p e z b w N T n L X > < a : K e y > < K e y > C o l u m n s \ O r d e r Q t y < / K e y > < / a : K e y > < a : V a l u e   i : t y p e = " M e a s u r e G r i d N o d e V i e w S t a t e " > < C o l u m n > 3 < / C o l u m n > < L a y e d O u t > t r u e < / L a y e d O u t > < / a : V a l u e > < / a : K e y V a l u e O f D i a g r a m O b j e c t K e y a n y T y p e z b w N T n L X > < a : K e y V a l u e O f D i a g r a m O b j e c t K e y a n y T y p e z b w N T n L X > < a : K e y > < K e y > C o l u m n s \ P r o d u c t I D < / K e y > < / a : K e y > < a : V a l u e   i : t y p e = " M e a s u r e G r i d N o d e V i e w S t a t e " > < C o l u m n > 4 < / C o l u m n > < L a y e d O u t > t r u e < / L a y e d O u t > < / a : V a l u e > < / a : K e y V a l u e O f D i a g r a m O b j e c t K e y a n y T y p e z b w N T n L X > < a : K e y V a l u e O f D i a g r a m O b j e c t K e y a n y T y p e z b w N T n L X > < a : K e y > < K e y > C o l u m n s \ S p e c i a l O f f e r I D < / K e y > < / a : K e y > < a : V a l u e   i : t y p e = " M e a s u r e G r i d N o d e V i e w S t a t e " > < C o l u m n > 5 < / C o l u m n > < L a y e d O u t > t r u e < / L a y e d O u t > < / a : V a l u e > < / a : K e y V a l u e O f D i a g r a m O b j e c t K e y a n y T y p e z b w N T n L X > < a : K e y V a l u e O f D i a g r a m O b j e c t K e y a n y T y p e z b w N T n L X > < a : K e y > < K e y > C o l u m n s \ U n i t P r i c e < / K e y > < / a : K e y > < a : V a l u e   i : t y p e = " M e a s u r e G r i d N o d e V i e w S t a t e " > < C o l u m n > 6 < / C o l u m n > < L a y e d O u t > t r u e < / L a y e d O u t > < / a : V a l u e > < / a : K e y V a l u e O f D i a g r a m O b j e c t K e y a n y T y p e z b w N T n L X > < a : K e y V a l u e O f D i a g r a m O b j e c t K e y a n y T y p e z b w N T n L X > < a : K e y > < K e y > C o l u m n s \ U n i t P r i c e D i s c o u n t < / K e y > < / a : K e y > < a : V a l u e   i : t y p e = " M e a s u r e G r i d N o d e V i e w S t a t e " > < C o l u m n > 7 < / C o l u m n > < L a y e d O u t > t r u e < / L a y e d O u t > < / a : V a l u e > < / a : K e y V a l u e O f D i a g r a m O b j e c t K e y a n y T y p e z b w N T n L X > < a : K e y V a l u e O f D i a g r a m O b j e c t K e y a n y T y p e z b w N T n L X > < a : K e y > < K e y > C o l u m n s \ L i n e T o t a l < / K e y > < / a : K e y > < a : V a l u e   i : t y p e = " M e a s u r e G r i d N o d e V i e w S t a t e " > < C o l u m n > 8 < / C o l u m n > < L a y e d O u t > t r u e < / L a y e d O u t > < / a : V a l u e > < / a : K e y V a l u e O f D i a g r a m O b j e c t K e y a n y T y p e z b w N T n L X > < a : K e y V a l u e O f D i a g r a m O b j e c t K e y a n y T y p e z b w N T n L X > < a : K e y > < K e y > C o l u m n s \ r o w g u i d < / K e y > < / a : K e y > < a : V a l u e   i : t y p e = " M e a s u r e G r i d N o d e V i e w S t a t e " > < C o l u m n > 9 < / C o l u m n > < L a y e d O u t > t r u e < / L a y e d O u t > < / a : V a l u e > < / a : K e y V a l u e O f D i a g r a m O b j e c t K e y a n y T y p e z b w N T n L X > < a : K e y V a l u e O f D i a g r a m O b j e c t K e y a n y T y p e z b w N T n L X > < a : K e y > < K e y > C o l u m n s \ M o d i f i e d D a t e < / K e y > < / a : K e y > < a : V a l u e   i : t y p e = " M e a s u r e G r i d N o d e V i e w S t a t e " > < C o l u m n > 1 0 < / C o l u m n > < L a y e d O u t > t r u e < / L a y e d O u t > < / a : V a l u e > < / a : K e y V a l u e O f D i a g r a m O b j e c t K e y a n y T y p e z b w N T n L X > < a : K e y V a l u e O f D i a g r a m O b j e c t K e y a n y T y p e z b w N T n L X > < a : K e y > < K e y > C o l u m n s \ R e v i s i o n N u m b e r < / K e y > < / a : K e y > < a : V a l u e   i : t y p e = " M e a s u r e G r i d N o d e V i e w S t a t e " > < C o l u m n > 1 1 < / C o l u m n > < L a y e d O u t > t r u e < / L a y e d O u t > < / a : V a l u e > < / a : K e y V a l u e O f D i a g r a m O b j e c t K e y a n y T y p e z b w N T n L X > < a : K e y V a l u e O f D i a g r a m O b j e c t K e y a n y T y p e z b w N T n L X > < a : K e y > < K e y > C o l u m n s \ O r d e r D a t e < / K e y > < / a : K e y > < a : V a l u e   i : t y p e = " M e a s u r e G r i d N o d e V i e w S t a t e " > < C o l u m n > 1 2 < / C o l u m n > < L a y e d O u t > t r u e < / L a y e d O u t > < / a : V a l u e > < / a : K e y V a l u e O f D i a g r a m O b j e c t K e y a n y T y p e z b w N T n L X > < a : K e y V a l u e O f D i a g r a m O b j e c t K e y a n y T y p e z b w N T n L X > < a : K e y > < K e y > C o l u m n s \ D u e D a t e < / K e y > < / a : K e y > < a : V a l u e   i : t y p e = " M e a s u r e G r i d N o d e V i e w S t a t e " > < C o l u m n > 1 3 < / C o l u m n > < L a y e d O u t > t r u e < / L a y e d O u t > < / a : V a l u e > < / a : K e y V a l u e O f D i a g r a m O b j e c t K e y a n y T y p e z b w N T n L X > < a : K e y V a l u e O f D i a g r a m O b j e c t K e y a n y T y p e z b w N T n L X > < a : K e y > < K e y > C o l u m n s \ S h i p D a t e < / K e y > < / a : K e y > < a : V a l u e   i : t y p e = " M e a s u r e G r i d N o d e V i e w S t a t e " > < C o l u m n > 1 4 < / C o l u m n > < L a y e d O u t > t r u e < / L a y e d O u t > < / a : V a l u e > < / a : K e y V a l u e O f D i a g r a m O b j e c t K e y a n y T y p e z b w N T n L X > < a : K e y V a l u e O f D i a g r a m O b j e c t K e y a n y T y p e z b w N T n L X > < a : K e y > < K e y > C o l u m n s \ S t a t u s < / K e y > < / a : K e y > < a : V a l u e   i : t y p e = " M e a s u r e G r i d N o d e V i e w S t a t e " > < C o l u m n > 1 5 < / C o l u m n > < L a y e d O u t > t r u e < / L a y e d O u t > < / a : V a l u e > < / a : K e y V a l u e O f D i a g r a m O b j e c t K e y a n y T y p e z b w N T n L X > < a : K e y V a l u e O f D i a g r a m O b j e c t K e y a n y T y p e z b w N T n L X > < a : K e y > < K e y > C o l u m n s \ O n l i n e O r d e r F l a g < / K e y > < / a : K e y > < a : V a l u e   i : t y p e = " M e a s u r e G r i d N o d e V i e w S t a t e " > < C o l u m n > 1 6 < / C o l u m n > < L a y e d O u t > t r u e < / L a y e d O u t > < / a : V a l u e > < / a : K e y V a l u e O f D i a g r a m O b j e c t K e y a n y T y p e z b w N T n L X > < a : K e y V a l u e O f D i a g r a m O b j e c t K e y a n y T y p e z b w N T n L X > < a : K e y > < K e y > C o l u m n s \ S a l e s O r d e r N u m b e r < / K e y > < / a : K e y > < a : V a l u e   i : t y p e = " M e a s u r e G r i d N o d e V i e w S t a t e " > < C o l u m n > 1 7 < / C o l u m n > < L a y e d O u t > t r u e < / L a y e d O u t > < / a : V a l u e > < / a : K e y V a l u e O f D i a g r a m O b j e c t K e y a n y T y p e z b w N T n L X > < a : K e y V a l u e O f D i a g r a m O b j e c t K e y a n y T y p e z b w N T n L X > < a : K e y > < K e y > C o l u m n s \ P u r c h a s e O r d e r N u m b e r < / K e y > < / a : K e y > < a : V a l u e   i : t y p e = " M e a s u r e G r i d N o d e V i e w S t a t e " > < C o l u m n > 1 8 < / C o l u m n > < L a y e d O u t > t r u e < / L a y e d O u t > < / a : V a l u e > < / a : K e y V a l u e O f D i a g r a m O b j e c t K e y a n y T y p e z b w N T n L X > < a : K e y V a l u e O f D i a g r a m O b j e c t K e y a n y T y p e z b w N T n L X > < a : K e y > < K e y > C o l u m n s \ A c c o u n t N u m b e r < / K e y > < / a : K e y > < a : V a l u e   i : t y p e = " M e a s u r e G r i d N o d e V i e w S t a t e " > < C o l u m n > 1 9 < / C o l u m n > < L a y e d O u t > t r u e < / L a y e d O u t > < / a : V a l u e > < / a : K e y V a l u e O f D i a g r a m O b j e c t K e y a n y T y p e z b w N T n L X > < a : K e y V a l u e O f D i a g r a m O b j e c t K e y a n y T y p e z b w N T n L X > < a : K e y > < K e y > C o l u m n s \ C u s t o m e r I D < / K e y > < / a : K e y > < a : V a l u e   i : t y p e = " M e a s u r e G r i d N o d e V i e w S t a t e " > < C o l u m n > 2 0 < / C o l u m n > < L a y e d O u t > t r u e < / L a y e d O u t > < / a : V a l u e > < / a : K e y V a l u e O f D i a g r a m O b j e c t K e y a n y T y p e z b w N T n L X > < a : K e y V a l u e O f D i a g r a m O b j e c t K e y a n y T y p e z b w N T n L X > < a : K e y > < K e y > C o l u m n s \ S a l e s P e r s o n I D < / K e y > < / a : K e y > < a : V a l u e   i : t y p e = " M e a s u r e G r i d N o d e V i e w S t a t e " > < C o l u m n > 2 1 < / C o l u m n > < L a y e d O u t > t r u e < / L a y e d O u t > < / a : V a l u e > < / a : K e y V a l u e O f D i a g r a m O b j e c t K e y a n y T y p e z b w N T n L X > < a : K e y V a l u e O f D i a g r a m O b j e c t K e y a n y T y p e z b w N T n L X > < a : K e y > < K e y > C o l u m n s \ T e r r i t o r y I D < / K e y > < / a : K e y > < a : V a l u e   i : t y p e = " M e a s u r e G r i d N o d e V i e w S t a t e " > < C o l u m n > 2 2 < / C o l u m n > < L a y e d O u t > t r u e < / L a y e d O u t > < / a : V a l u e > < / a : K e y V a l u e O f D i a g r a m O b j e c t K e y a n y T y p e z b w N T n L X > < a : K e y V a l u e O f D i a g r a m O b j e c t K e y a n y T y p e z b w N T n L X > < a : K e y > < K e y > C o l u m n s \ B i l l T o A d d r e s s I D < / K e y > < / a : K e y > < a : V a l u e   i : t y p e = " M e a s u r e G r i d N o d e V i e w S t a t e " > < C o l u m n > 2 3 < / C o l u m n > < L a y e d O u t > t r u e < / L a y e d O u t > < / a : V a l u e > < / a : K e y V a l u e O f D i a g r a m O b j e c t K e y a n y T y p e z b w N T n L X > < a : K e y V a l u e O f D i a g r a m O b j e c t K e y a n y T y p e z b w N T n L X > < a : K e y > < K e y > C o l u m n s \ S h i p T o A d d r e s s I D < / K e y > < / a : K e y > < a : V a l u e   i : t y p e = " M e a s u r e G r i d N o d e V i e w S t a t e " > < C o l u m n > 2 4 < / C o l u m n > < L a y e d O u t > t r u e < / L a y e d O u t > < / a : V a l u e > < / a : K e y V a l u e O f D i a g r a m O b j e c t K e y a n y T y p e z b w N T n L X > < a : K e y V a l u e O f D i a g r a m O b j e c t K e y a n y T y p e z b w N T n L X > < a : K e y > < K e y > C o l u m n s \ S h i p M e t h o d I D < / K e y > < / a : K e y > < a : V a l u e   i : t y p e = " M e a s u r e G r i d N o d e V i e w S t a t e " > < C o l u m n > 2 5 < / C o l u m n > < L a y e d O u t > t r u e < / L a y e d O u t > < / a : V a l u e > < / a : K e y V a l u e O f D i a g r a m O b j e c t K e y a n y T y p e z b w N T n L X > < a : K e y V a l u e O f D i a g r a m O b j e c t K e y a n y T y p e z b w N T n L X > < a : K e y > < K e y > C o l u m n s \ C r e d i t C a r d I D < / K e y > < / a : K e y > < a : V a l u e   i : t y p e = " M e a s u r e G r i d N o d e V i e w S t a t e " > < C o l u m n > 2 6 < / C o l u m n > < L a y e d O u t > t r u e < / L a y e d O u t > < / a : V a l u e > < / a : K e y V a l u e O f D i a g r a m O b j e c t K e y a n y T y p e z b w N T n L X > < a : K e y V a l u e O f D i a g r a m O b j e c t K e y a n y T y p e z b w N T n L X > < a : K e y > < K e y > C o l u m n s \ C r e d i t C a r d A p p r o v a l C o d e < / K e y > < / a : K e y > < a : V a l u e   i : t y p e = " M e a s u r e G r i d N o d e V i e w S t a t e " > < C o l u m n > 2 7 < / C o l u m n > < L a y e d O u t > t r u e < / L a y e d O u t > < / a : V a l u e > < / a : K e y V a l u e O f D i a g r a m O b j e c t K e y a n y T y p e z b w N T n L X > < a : K e y V a l u e O f D i a g r a m O b j e c t K e y a n y T y p e z b w N T n L X > < a : K e y > < K e y > C o l u m n s \ C u r r e n c y R a t e I D < / K e y > < / a : K e y > < a : V a l u e   i : t y p e = " M e a s u r e G r i d N o d e V i e w S t a t e " > < C o l u m n > 2 8 < / C o l u m n > < L a y e d O u t > t r u e < / L a y e d O u t > < / a : V a l u e > < / a : K e y V a l u e O f D i a g r a m O b j e c t K e y a n y T y p e z b w N T n L X > < a : K e y V a l u e O f D i a g r a m O b j e c t K e y a n y T y p e z b w N T n L X > < a : K e y > < K e y > C o l u m n s \ S u b T o t a l < / K e y > < / a : K e y > < a : V a l u e   i : t y p e = " M e a s u r e G r i d N o d e V i e w S t a t e " > < C o l u m n > 2 9 < / C o l u m n > < L a y e d O u t > t r u e < / L a y e d O u t > < / a : V a l u e > < / a : K e y V a l u e O f D i a g r a m O b j e c t K e y a n y T y p e z b w N T n L X > < a : K e y V a l u e O f D i a g r a m O b j e c t K e y a n y T y p e z b w N T n L X > < a : K e y > < K e y > C o l u m n s \ T a x A m t < / K e y > < / a : K e y > < a : V a l u e   i : t y p e = " M e a s u r e G r i d N o d e V i e w S t a t e " > < C o l u m n > 3 0 < / C o l u m n > < L a y e d O u t > t r u e < / L a y e d O u t > < / a : V a l u e > < / a : K e y V a l u e O f D i a g r a m O b j e c t K e y a n y T y p e z b w N T n L X > < a : K e y V a l u e O f D i a g r a m O b j e c t K e y a n y T y p e z b w N T n L X > < a : K e y > < K e y > C o l u m n s \ F r e i g h t < / K e y > < / a : K e y > < a : V a l u e   i : t y p e = " M e a s u r e G r i d N o d e V i e w S t a t e " > < C o l u m n > 3 1 < / C o l u m n > < L a y e d O u t > t r u e < / L a y e d O u t > < / a : V a l u e > < / a : K e y V a l u e O f D i a g r a m O b j e c t K e y a n y T y p e z b w N T n L X > < a : K e y V a l u e O f D i a g r a m O b j e c t K e y a n y T y p e z b w N T n L X > < a : K e y > < K e y > C o l u m n s \ T o t a l D u e < / K e y > < / a : K e y > < a : V a l u e   i : t y p e = " M e a s u r e G r i d N o d e V i e w S t a t e " > < C o l u m n > 3 2 < / C o l u m n > < L a y e d O u t > t r u e < / L a y e d O u t > < / a : V a l u e > < / a : K e y V a l u e O f D i a g r a m O b j e c t K e y a n y T y p e z b w N T n L X > < a : K e y V a l u e O f D i a g r a m O b j e c t K e y a n y T y p e z b w N T n L X > < a : K e y > < K e y > C o l u m n s \ C o m m e n t < / K e y > < / a : K e y > < a : V a l u e   i : t y p e = " M e a s u r e G r i d N o d e V i e w S t a t e " > < C o l u m n > 3 3 < / C o l u m n > < L a y e d O u t > t r u e < / L a y e d O u t > < / a : V a l u e > < / a : K e y V a l u e O f D i a g r a m O b j e c t K e y a n y T y p e z b w N T n L X > < a : K e y V a l u e O f D i a g r a m O b j e c t K e y a n y T y p e z b w N T n L X > < a : K e y > < K e y > C o l u m n s \ r o w g u i d . 1 < / K e y > < / a : K e y > < a : V a l u e   i : t y p e = " M e a s u r e G r i d N o d e V i e w S t a t e " > < C o l u m n > 3 4 < / C o l u m n > < L a y e d O u t > t r u e < / L a y e d O u t > < / a : V a l u e > < / a : K e y V a l u e O f D i a g r a m O b j e c t K e y a n y T y p e z b w N T n L X > < a : K e y V a l u e O f D i a g r a m O b j e c t K e y a n y T y p e z b w N T n L X > < a : K e y > < K e y > C o l u m n s \ M o d i f i e d D a t e . 1 < / K e y > < / a : K e y > < a : V a l u e   i : t y p e = " M e a s u r e G r i d N o d e V i e w S t a t e " > < C o l u m n > 3 5 < / C o l u m n > < L a y e d O u t > t r u e < / L a y e d O u t > < / a : V a l u e > < / a : K e y V a l u e O f D i a g r a m O b j e c t K e y a n y T y p e z b w N T n L X > < a : K e y V a l u e O f D i a g r a m O b j e c t K e y a n y T y p e z b w N T n L X > < a : K e y > < K e y > C o l u m n s \ D u e D a t e   ( Y e a r ) < / K e y > < / a : K e y > < a : V a l u e   i : t y p e = " M e a s u r e G r i d N o d e V i e w S t a t e " > < C o l u m n > 3 6 < / C o l u m n > < L a y e d O u t > t r u e < / L a y e d O u t > < / a : V a l u e > < / a : K e y V a l u e O f D i a g r a m O b j e c t K e y a n y T y p e z b w N T n L X > < a : K e y V a l u e O f D i a g r a m O b j e c t K e y a n y T y p e z b w N T n L X > < a : K e y > < K e y > C o l u m n s \ D u e D a t e   ( Q u a r t e r ) < / K e y > < / a : K e y > < a : V a l u e   i : t y p e = " M e a s u r e G r i d N o d e V i e w S t a t e " > < C o l u m n > 3 7 < / C o l u m n > < L a y e d O u t > t r u e < / L a y e d O u t > < / a : V a l u e > < / a : K e y V a l u e O f D i a g r a m O b j e c t K e y a n y T y p e z b w N T n L X > < a : K e y V a l u e O f D i a g r a m O b j e c t K e y a n y T y p e z b w N T n L X > < a : K e y > < K e y > C o l u m n s \ D u e D a t e   ( M o n t h   I n d e x ) < / K e y > < / a : K e y > < a : V a l u e   i : t y p e = " M e a s u r e G r i d N o d e V i e w S t a t e " > < C o l u m n > 3 8 < / C o l u m n > < L a y e d O u t > t r u e < / L a y e d O u t > < / a : V a l u e > < / a : K e y V a l u e O f D i a g r a m O b j e c t K e y a n y T y p e z b w N T n L X > < a : K e y V a l u e O f D i a g r a m O b j e c t K e y a n y T y p e z b w N T n L X > < a : K e y > < K e y > C o l u m n s \ D u e D a t e   ( M o n t h ) < / K e y > < / a : K e y > < a : V a l u e   i : t y p e = " M e a s u r e G r i d N o d e V i e w S t a t e " > < C o l u m n > 3 9 < / C o l u m n > < L a y e d O u t > t r u e < / L a y e d O u t > < / a : V a l u e > < / a : K e y V a l u e O f D i a g r a m O b j e c t K e y a n y T y p e z b w N T n L X > < a : K e y V a l u e O f D i a g r a m O b j e c t K e y a n y T y p e z b w N T n L X > < a : K e y > < K e y > L i n k s \ & l t ; C o l u m n s \ S u m   o f   S a l e s O r d e r I D & g t ; - & l t ; M e a s u r e s \ S a l e s O r d e r I D & g t ; < / K e y > < / a : K e y > < a : V a l u e   i : t y p e = " M e a s u r e G r i d V i e w S t a t e I D i a g r a m L i n k " / > < / a : K e y V a l u e O f D i a g r a m O b j e c t K e y a n y T y p e z b w N T n L X > < a : K e y V a l u e O f D i a g r a m O b j e c t K e y a n y T y p e z b w N T n L X > < a : K e y > < K e y > L i n k s \ & l t ; C o l u m n s \ S u m   o f   S a l e s O r d e r I D & g t ; - & l t ; M e a s u r e s \ S a l e s O r d e r I D & g t ; \ C O L U M N < / K e y > < / a : K e y > < a : V a l u e   i : t y p e = " M e a s u r e G r i d V i e w S t a t e I D i a g r a m L i n k E n d p o i n t " / > < / a : K e y V a l u e O f D i a g r a m O b j e c t K e y a n y T y p e z b w N T n L X > < a : K e y V a l u e O f D i a g r a m O b j e c t K e y a n y T y p e z b w N T n L X > < a : K e y > < K e y > L i n k s \ & l t ; C o l u m n s \ S u m   o f   S a l e s O r d e r I D & g t ; - & l t ; M e a s u r e s \ S a l e s O r d e r I D & g t ; \ M E A S U R E < / K e y > < / a : K e y > < a : V a l u e   i : t y p e = " M e a s u r e G r i d V i e w S t a t e I D i a g r a m L i n k E n d p o i n t " / > < / a : K e y V a l u e O f D i a g r a m O b j e c t K e y a n y T y p e z b w N T n L X > < a : K e y V a l u e O f D i a g r a m O b j e c t K e y a n y T y p e z b w N T n L X > < a : K e y > < K e y > L i n k s \ & l t ; C o l u m n s \ D i s t i n c t   C o u n t   o f   S a l e s O r d e r I D & g t ; - & l t ; M e a s u r e s \ S a l e s O r d e r I D & g t ; < / K e y > < / a : K e y > < a : V a l u e   i : t y p e = " M e a s u r e G r i d V i e w S t a t e I D i a g r a m L i n k " / > < / a : K e y V a l u e O f D i a g r a m O b j e c t K e y a n y T y p e z b w N T n L X > < a : K e y V a l u e O f D i a g r a m O b j e c t K e y a n y T y p e z b w N T n L X > < a : K e y > < K e y > L i n k s \ & l t ; C o l u m n s \ D i s t i n c t   C o u n t   o f   S a l e s O r d e r I D & g t ; - & l t ; M e a s u r e s \ S a l e s O r d e r I D & g t ; \ C O L U M N < / K e y > < / a : K e y > < a : V a l u e   i : t y p e = " M e a s u r e G r i d V i e w S t a t e I D i a g r a m L i n k E n d p o i n t " / > < / a : K e y V a l u e O f D i a g r a m O b j e c t K e y a n y T y p e z b w N T n L X > < a : K e y V a l u e O f D i a g r a m O b j e c t K e y a n y T y p e z b w N T n L X > < a : K e y > < K e y > L i n k s \ & l t ; C o l u m n s \ D i s t i n c t   C o u n t   o f   S a l e s O r d e r I D & g t ; - & l t ; M e a s u r e s \ S a l e s O r d e r I D & g t ; \ M E A S U R E < / K e y > < / a : K e y > < a : V a l u e   i : t y p e = " M e a s u r e G r i d V i e w S t a t e I D i a g r a m L i n k E n d p o i n t " / > < / a : K e y V a l u e O f D i a g r a m O b j e c t K e y a n y T y p e z b w N T n L X > < a : K e y V a l u e O f D i a g r a m O b j e c t K e y a n y T y p e z b w N T n L X > < a : K e y > < K e y > L i n k s \ & l t ; C o l u m n s \ C o u n t   o f   D u e D a t e   ( Y e a r ) & g t ; - & l t ; M e a s u r e s \ D u e D a t e   ( Y e a r ) & g t ; < / K e y > < / a : K e y > < a : V a l u e   i : t y p e = " M e a s u r e G r i d V i e w S t a t e I D i a g r a m L i n k " / > < / a : K e y V a l u e O f D i a g r a m O b j e c t K e y a n y T y p e z b w N T n L X > < a : K e y V a l u e O f D i a g r a m O b j e c t K e y a n y T y p e z b w N T n L X > < a : K e y > < K e y > L i n k s \ & l t ; C o l u m n s \ C o u n t   o f   D u e D a t e   ( Y e a r ) & g t ; - & l t ; M e a s u r e s \ D u e D a t e   ( Y e a r ) & g t ; \ C O L U M N < / K e y > < / a : K e y > < a : V a l u e   i : t y p e = " M e a s u r e G r i d V i e w S t a t e I D i a g r a m L i n k E n d p o i n t " / > < / a : K e y V a l u e O f D i a g r a m O b j e c t K e y a n y T y p e z b w N T n L X > < a : K e y V a l u e O f D i a g r a m O b j e c t K e y a n y T y p e z b w N T n L X > < a : K e y > < K e y > L i n k s \ & l t ; C o l u m n s \ C o u n t   o f   D u e D a t e   ( Y e a r ) & g t ; - & l t ; M e a s u r e s \ D u e D a t e   ( Y e a r ) & g t ; \ M E A S U R E < / K e y > < / a : K e y > < a : V a l u e   i : t y p e = " M e a s u r e G r i d V i e w S t a t e I D i a g r a m L i n k E n d p o i n t " / > < / a : K e y V a l u e O f D i a g r a m O b j e c t K e y a n y T y p e z b w N T n L X > < a : K e y V a l u e O f D i a g r a m O b j e c t K e y a n y T y p e z b w N T n L X > < a : K e y > < K e y > L i n k s \ & l t ; C o l u m n s \ C o u n t   o f   D u e D a t e   ( M o n t h ) & g t ; - & l t ; M e a s u r e s \ D u e D a t e   ( M o n t h ) & g t ; < / K e y > < / a : K e y > < a : V a l u e   i : t y p e = " M e a s u r e G r i d V i e w S t a t e I D i a g r a m L i n k " / > < / a : K e y V a l u e O f D i a g r a m O b j e c t K e y a n y T y p e z b w N T n L X > < a : K e y V a l u e O f D i a g r a m O b j e c t K e y a n y T y p e z b w N T n L X > < a : K e y > < K e y > L i n k s \ & l t ; C o l u m n s \ C o u n t   o f   D u e D a t e   ( M o n t h ) & g t ; - & l t ; M e a s u r e s \ D u e D a t e   ( M o n t h ) & g t ; \ C O L U M N < / K e y > < / a : K e y > < a : V a l u e   i : t y p e = " M e a s u r e G r i d V i e w S t a t e I D i a g r a m L i n k E n d p o i n t " / > < / a : K e y V a l u e O f D i a g r a m O b j e c t K e y a n y T y p e z b w N T n L X > < a : K e y V a l u e O f D i a g r a m O b j e c t K e y a n y T y p e z b w N T n L X > < a : K e y > < K e y > L i n k s \ & l t ; C o l u m n s \ C o u n t   o f   D u e D a t e   ( M o n t h ) & g t ; - & l t ; M e a s u r e s \ D u e D a t e   ( M o n t h ) & g t ; \ M E A S U R E < / K e y > < / a : K e y > < a : V a l u e   i : t y p e = " M e a s u r e G r i d V i e w S t a t e I D i a g r a m L i n k E n d p o i n t " / > < / a : K e y V a l u e O f D i a g r a m O b j e c t K e y a n y T y p e z b w N T n L X > < / V i e w S t a t e s > < / D i a g r a m M a n a g e r . S e r i a l i z a b l e D i a g r a m > < / A r r a y O f D i a g r a m M a n a g e r . S e r i a l i z a b l e D i a g r a m > ] ] > < / C u s t o m C o n t e n t > < / G e m i n i > 
</file>

<file path=customXml/item13.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 D i m P r o d u c t s 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 C o l u m n s \ P r o d u c t < / K e y > < / a : K e y > < a : V a l u e   i : t y p e = " T a b l e W i d g e t B a s e V i e w S t a t e " / > < / a : K e y V a l u e O f D i a g r a m O b j e c t K e y a n y T y p e z b w N T n L X > < a : K e y V a l u e O f D i a g r a m O b j e c t K e y a n y T y p e z b w N T n L X > < a : K e y > < K e y > C o l u m n s \ P r o d u c t N u m b e r < / K e y > < / a : K e y > < a : V a l u e   i : t y p e = " T a b l e W i d g e t B a s e V i e w S t a t e " / > < / a : K e y V a l u e O f D i a g r a m O b j e c t K e y a n y T y p e z b w N T n L X > < a : K e y V a l u e O f D i a g r a m O b j e c t K e y a n y T y p e z b w N T n L X > < a : K e y > < K e y > C o l u m n s \ M a k e F l a g < / K e y > < / a : K e y > < a : V a l u e   i : t y p e = " T a b l e W i d g e t B a s e V i e w S t a t e " / > < / a : K e y V a l u e O f D i a g r a m O b j e c t K e y a n y T y p e z b w N T n L X > < a : K e y V a l u e O f D i a g r a m O b j e c t K e y a n y T y p e z b w N T n L X > < a : K e y > < K e y > C o l u m n s \ F i n i s h e d G o o d s F l a g < / 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 C o l u m n s \ S a f e t y S t o c k L e v e l < / K e y > < / a : K e y > < a : V a l u e   i : t y p e = " T a b l e W i d g e t B a s e V i e w S t a t e " / > < / a : K e y V a l u e O f D i a g r a m O b j e c t K e y a n y T y p e z b w N T n L X > < a : K e y V a l u e O f D i a g r a m O b j e c t K e y a n y T y p e z b w N T n L X > < a : K e y > < K e y > C o l u m n s \ R e o r d e r P o i n t < / K e y > < / a : K e y > < a : V a l u e   i : t y p e = " T a b l e W i d g e t B a s e V i e w S t a t e " / > < / a : K e y V a l u e O f D i a g r a m O b j e c t K e y a n y T y p e z b w N T n L X > < a : K e y V a l u e O f D i a g r a m O b j e c t K e y a n y T y p e z b w N T n L X > < a : K e y > < K e y > C o l u m n s \ S t a n d a r d C o s t < / K e y > < / a : K e y > < a : V a l u e   i : t y p e = " T a b l e W i d g e t B a s e V i e w S t a t e " / > < / a : K e y V a l u e O f D i a g r a m O b j e c t K e y a n y T y p e z b w N T n L X > < a : K e y V a l u e O f D i a g r a m O b j e c t K e y a n y T y p e z b w N T n L X > < a : K e y > < K e y > C o l u m n s \ L i s t P r i c e < / 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 C o l u m n s \ S i z e U n i t M e a s u r e C o d e < / K e y > < / a : K e y > < a : V a l u e   i : t y p e = " T a b l e W i d g e t B a s e V i e w S t a t e " / > < / a : K e y V a l u e O f D i a g r a m O b j e c t K e y a n y T y p e z b w N T n L X > < a : K e y V a l u e O f D i a g r a m O b j e c t K e y a n y T y p e z b w N T n L X > < a : K e y > < K e y > C o l u m n s \ W e i g h t U n i t M e a s u r e C o d e < / K e y > < / a : K e y > < a : V a l u e   i : t y p e = " T a b l e W i d g e t B a s e V i e w S t a t e " / > < / a : K e y V a l u e O f D i a g r a m O b j e c t K e y a n y T y p e z b w N T n L X > < a : K e y V a l u e O f D i a g r a m O b j e c t K e y a n y T y p e z b w N T n L X > < a : K e y > < K e y > C o l u m n s \ W e i g h t < / K e y > < / a : K e y > < a : V a l u e   i : t y p e = " T a b l e W i d g e t B a s e V i e w S t a t e " / > < / a : K e y V a l u e O f D i a g r a m O b j e c t K e y a n y T y p e z b w N T n L X > < a : K e y V a l u e O f D i a g r a m O b j e c t K e y a n y T y p e z b w N T n L X > < a : K e y > < K e y > C o l u m n s \ D a y s T o M a n u f a c t u r e < / K e y > < / a : K e y > < a : V a l u e   i : t y p e = " T a b l e W i d g e t B a s e V i e w S t a t e " / > < / a : K e y V a l u e O f D i a g r a m O b j e c t K e y a n y T y p e z b w N T n L X > < a : K e y V a l u e O f D i a g r a m O b j e c t K e y a n y T y p e z b w N T n L X > < a : K e y > < K e y > C o l u m n s \ P r o d u c t L i n e < / K e y > < / a : K e y > < a : V a l u e   i : t y p e = " T a b l e W i d g e t B a s e V i e w S t a t e " / > < / a : K e y V a l u e O f D i a g r a m O b j e c t K e y a n y T y p e z b w N T n L X > < a : K e y V a l u e O f D i a g r a m O b j e c t K e y a n y T y p e z b w N T n L X > < a : K e y > < K e y > C o l u m n s \ C l a s s < / K e y > < / a : K e y > < a : V a l u e   i : t y p e = " T a b l e W i d g e t B a s e V i e w S t a t e " / > < / a : K e y V a l u e O f D i a g r a m O b j e c t K e y a n y T y p e z b w N T n L X > < a : K e y V a l u e O f D i a g r a m O b j e c t K e y a n y T y p e z b w N T n L X > < a : K e y > < K e y > C o l u m n s \ S t y l e < / K e y > < / a : K e y > < a : V a l u e   i : t y p e = " T a b l e W i d g e t B a s e V i e w S t a t e " / > < / a : K e y V a l u e O f D i a g r a m O b j e c t K e y a n y T y p e z b w N T n L X > < a : K e y V a l u e O f D i a g r a m O b j e c t K e y a n y T y p e z b w N T n L X > < a : K e y > < K e y > C o l u m n s \ P r o d u c t S u b c a t e g o r y I D < / K e y > < / a : K e y > < a : V a l u e   i : t y p e = " T a b l e W i d g e t B a s e V i e w S t a t e " / > < / a : K e y V a l u e O f D i a g r a m O b j e c t K e y a n y T y p e z b w N T n L X > < a : K e y V a l u e O f D i a g r a m O b j e c t K e y a n y T y p e z b w N T n L X > < a : K e y > < K e y > C o l u m n s \ P r o d u c t M o d e l I D < / K e y > < / a : K e y > < a : V a l u e   i : t y p e = " T a b l e W i d g e t B a s e V i e w S t a t e " / > < / a : K e y V a l u e O f D i a g r a m O b j e c t K e y a n y T y p e z b w N T n L X > < a : K e y V a l u e O f D i a g r a m O b j e c t K e y a n y T y p e z b w N T n L X > < a : K e y > < K e y > C o l u m n s \ S e l l S t a r t D a t e < / K e y > < / a : K e y > < a : V a l u e   i : t y p e = " T a b l e W i d g e t B a s e V i e w S t a t e " / > < / a : K e y V a l u e O f D i a g r a m O b j e c t K e y a n y T y p e z b w N T n L X > < a : K e y V a l u e O f D i a g r a m O b j e c t K e y a n y T y p e z b w N T n L X > < a : K e y > < K e y > C o l u m n s \ S e l l E n d D a t e < / K e y > < / a : K e y > < a : V a l u e   i : t y p e = " T a b l e W i d g e t B a s e V i e w S t a t e " / > < / a : K e y V a l u e O f D i a g r a m O b j e c t K e y a n y T y p e z b w N T n L X > < a : K e y V a l u e O f D i a g r a m O b j e c t K e y a n y T y p e z b w N T n L X > < a : K e y > < K e y > C o l u m n s \ D i s c o n t i n u e d D a t e < / 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 C o l u m n s \ C a t e g o r y I D < / 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 C o l u m n s \ r o w g u i d . 1 < / K e y > < / a : K e y > < a : V a l u e   i : t y p e = " T a b l e W i d g e t B a s e V i e w S t a t e " / > < / a : K e y V a l u e O f D i a g r a m O b j e c t K e y a n y T y p e z b w N T n L X > < a : K e y V a l u e O f D i a g r a m O b j e c t K e y a n y T y p e z b w N T n L X > < a : K e y > < K e y > C o l u m n s \ M o d i f i e d D a t e . 1 < / 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 C o l u m n s \ r o w g u i d . 2 < / K e y > < / a : K e y > < a : V a l u e   i : t y p e = " T a b l e W i d g e t B a s e V i e w S t a t e " / > < / a : K e y V a l u e O f D i a g r a m O b j e c t K e y a n y T y p e z b w N T n L X > < a : K e y V a l u e O f D i a g r a m O b j e c t K e y a n y T y p e z b w N T n L X > < a : K e y > < K e y > C o l u m n s \ M o d i f i e d D a t e . 2 < / 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  O r d e r 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  O r d e r 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 C o l u m n s \ S a l e s O r d e r I D < / K e y > < / a : K e y > < a : V a l u e   i : t y p e = " T a b l e W i d g e t B a s e V i e w S t a t e " / > < / a : K e y V a l u e O f D i a g r a m O b j e c t K e y a n y T y p e z b w N T n L X > < a : K e y V a l u e O f D i a g r a m O b j e c t K e y a n y T y p e z b w N T n L X > < a : K e y > < K e y > C o l u m n s \ S a l e s O r d e r D e t a i l I D < / K e y > < / a : K e y > < a : V a l u e   i : t y p e = " T a b l e W i d g e t B a s e V i e w S t a t e " / > < / a : K e y V a l u e O f D i a g r a m O b j e c t K e y a n y T y p e z b w N T n L X > < a : K e y V a l u e O f D i a g r a m O b j e c t K e y a n y T y p e z b w N T n L X > < a : K e y > < K e y > C o l u m n s \ C a r r i e r T r a c k i n g N u m b e r < / K e y > < / a : K e y > < a : V a l u e   i : t y p e = " T a b l e W i d g e t B a s e V i e w S t a t e " / > < / a : K e y V a l u e O f D i a g r a m O b j e c t K e y a n y T y p e z b w N T n L X > < a : K e y V a l u e O f D i a g r a m O b j e c t K e y a n y T y p e z b w N T n L X > < a : K e y > < K e y > C o l u m n s \ O r d e r Q t y < / K e y > < / a : K e y > < a : V a l u e   i : t y p e = " T a b l e W i d g e t B a s e V i e w S t a t e " / > < / a : K e y V a l u e O f D i a g r a m O b j e c t K e y a n y T y p e z b w N T n L X > < a : K e y V a l u e O f D i a g r a m O b j e c t K e y a n y T y p e z b w N T n L X > < a : K e y > < K e y > C o l u m n s \ P r o d u c t I D < / K e y > < / a : K e y > < a : V a l u e   i : t y p e = " T a b l e W i d g e t B a s e V i e w S t a t e " / > < / a : K e y V a l u e O f D i a g r a m O b j e c t K e y a n y T y p e z b w N T n L X > < a : K e y V a l u e O f D i a g r a m O b j e c t K e y a n y T y p e z b w N T n L X > < a : K e y > < K e y > C o l u m n s \ S p e c i a l O f f e r I D < / K e y > < / a : K e y > < a : V a l u e   i : t y p e = " T a b l e W i d g e t B a s e V i e w S t a t e " / > < / a : K e y V a l u e O f D i a g r a m O b j e c t K e y a n y T y p e z b w N T n L X > < a : K e y V a l u e O f D i a g r a m O b j e c t K e y a n y T y p e z b w N T n L X > < a : K e y > < K e y > C o l u m n s \ U n i t P r i c e < / K e y > < / a : K e y > < a : V a l u e   i : t y p e = " T a b l e W i d g e t B a s e V i e w S t a t e " / > < / a : K e y V a l u e O f D i a g r a m O b j e c t K e y a n y T y p e z b w N T n L X > < a : K e y V a l u e O f D i a g r a m O b j e c t K e y a n y T y p e z b w N T n L X > < a : K e y > < K e y > C o l u m n s \ U n i t P r i c e D i s c o u n t < / K e y > < / a : K e y > < a : V a l u e   i : t y p e = " T a b l e W i d g e t B a s e V i e w S t a t e " / > < / a : K e y V a l u e O f D i a g r a m O b j e c t K e y a n y T y p e z b w N T n L X > < a : K e y V a l u e O f D i a g r a m O b j e c t K e y a n y T y p e z b w N T n L X > < a : K e y > < K e y > C o l u m n s \ L i n e T o t a l < / K e y > < / a : K e y > < a : V a l u e   i : t y p e = " T a b l e W i d g e t B a s e V i e w S t a t e " / > < / a : K e y V a l u e O f D i a g r a m O b j e c t K e y a n y T y p e z b w N T n L X > < a : K e y V a l u e O f D i a g r a m O b j e c t K e y a n y T y p e z b w N T n L X > < a : K e y > < K e y > C o l u m n s \ r o w g u i d < / K e y > < / a : K e y > < a : V a l u e   i : t y p e = " T a b l e W i d g e t B a s e V i e w S t a t e " / > < / a : K e y V a l u e O f D i a g r a m O b j e c t K e y a n y T y p e z b w N T n L X > < a : K e y V a l u e O f D i a g r a m O b j e c t K e y a n y T y p e z b w N T n L X > < a : K e y > < K e y > C o l u m n s \ M o d i f i e d D a t e < / K e y > < / a : K e y > < a : V a l u e   i : t y p e = " T a b l e W i d g e t B a s e V i e w S t a t e " / > < / a : K e y V a l u e O f D i a g r a m O b j e c t K e y a n y T y p e z b w N T n L X > < a : K e y V a l u e O f D i a g r a m O b j e c t K e y a n y T y p e z b w N T n L X > < a : K e y > < K e y > C o l u m n s \ R e v i s i o n N u m b e r < / K e y > < / a : K e y > < a : V a l u e   i : t y p e = " T a b l e W i d g e t B a s e V i e w S t a t e " / > < / a : K e y V a l u e O f D i a g r a m O b j e c t K e y a n y T y p e z b w N T n L X > < a : K e y V a l u e O f D i a g r a m O b j e c t K e y a n y T y p e z b w N T n L X > < a : K e y > < K e y > C o l u m n s \ O r d e r D a t e < / K e y > < / a : K e y > < a : V a l u e   i : t y p e = " T a b l e W i d g e t B a s e V i e w S t a t e " / > < / a : K e y V a l u e O f D i a g r a m O b j e c t K e y a n y T y p e z b w N T n L X > < a : K e y V a l u e O f D i a g r a m O b j e c t K e y a n y T y p e z b w N T n L X > < a : K e y > < K e y > C o l u m n s \ D u e D a t e < / K e y > < / a : K e y > < a : V a l u e   i : t y p e = " T a b l e W i d g e t B a s e V i e w S t a t e " / > < / a : K e y V a l u e O f D i a g r a m O b j e c t K e y a n y T y p e z b w N T n L X > < a : K e y V a l u e O f D i a g r a m O b j e c t K e y a n y T y p e z b w N T n L X > < a : K e y > < K e y > C o l u m n s \ S h i p D a t e < / K e y > < / a : K e y > < a : V a l u e   i : t y p e = " T a b l e W i d g e t B a s e V i e w S t a t e " / > < / a : K e y V a l u e O f D i a g r a m O b j e c t K e y a n y T y p e z b w N T n L X > < a : K e y V a l u e O f D i a g r a m O b j e c t K e y a n y T y p e z b w N T n L X > < a : K e y > < K e y > C o l u m n s \ S t a t u s < / K e y > < / a : K e y > < a : V a l u e   i : t y p e = " T a b l e W i d g e t B a s e V i e w S t a t e " / > < / a : K e y V a l u e O f D i a g r a m O b j e c t K e y a n y T y p e z b w N T n L X > < a : K e y V a l u e O f D i a g r a m O b j e c t K e y a n y T y p e z b w N T n L X > < a : K e y > < K e y > C o l u m n s \ O n l i n e O r d e r F l a g < / K e y > < / a : K e y > < a : V a l u e   i : t y p e = " T a b l e W i d g e t B a s e V i e w S t a t e " / > < / a : K e y V a l u e O f D i a g r a m O b j e c t K e y a n y T y p e z b w N T n L X > < a : K e y V a l u e O f D i a g r a m O b j e c t K e y a n y T y p e z b w N T n L X > < a : K e y > < K e y > C o l u m n s \ S a l e s O r d e r N u m b e r < / K e y > < / a : K e y > < a : V a l u e   i : t y p e = " T a b l e W i d g e t B a s e V i e w S t a t e " / > < / a : K e y V a l u e O f D i a g r a m O b j e c t K e y a n y T y p e z b w N T n L X > < a : K e y V a l u e O f D i a g r a m O b j e c t K e y a n y T y p e z b w N T n L X > < a : K e y > < K e y > C o l u m n s \ P u r c h a s e O r d e r N u m b e r < / K e y > < / a : K e y > < a : V a l u e   i : t y p e = " T a b l e W i d g e t B a s e V i e w S t a t e " / > < / a : K e y V a l u e O f D i a g r a m O b j e c t K e y a n y T y p e z b w N T n L X > < a : K e y V a l u e O f D i a g r a m O b j e c t K e y a n y T y p e z b w N T n L X > < a : K e y > < K e y > C o l u m n s \ A c c o u n t N u m b e r < / K e y > < / a : K e y > < a : V a l u e   i : t y p e = " T a b l e W i d g e t B a s e V i e w S t a t e " / > < / a : K e y V a l u e O f D i a g r a m O b j e c t K e y a n y T y p e z b w N T n L X > < a : K e y V a l u e O f D i a g r a m O b j e c t K e y a n y T y p e z b w N T n L X > < a : K e y > < K e y > C o l u m n s \ C u s t o m e r I D < / K e y > < / a : K e y > < a : V a l u e   i : t y p e = " T a b l e W i d g e t B a s e V i e w S t a t e " / > < / a : K e y V a l u e O f D i a g r a m O b j e c t K e y a n y T y p e z b w N T n L X > < a : K e y V a l u e O f D i a g r a m O b j e c t K e y a n y T y p e z b w N T n L X > < a : K e y > < K e y > C o l u m n s \ S a l e s P e r s o n I D < / K e y > < / a : K e y > < a : V a l u e   i : t y p e = " T a b l e W i d g e t B a s e V i e w S t a t e " / > < / a : K e y V a l u e O f D i a g r a m O b j e c t K e y a n y T y p e z b w N T n L X > < a : K e y V a l u e O f D i a g r a m O b j e c t K e y a n y T y p e z b w N T n L X > < a : K e y > < K e y > C o l u m n s \ T e r r i t o r y I D < / K e y > < / a : K e y > < a : V a l u e   i : t y p e = " T a b l e W i d g e t B a s e V i e w S t a t e " / > < / a : K e y V a l u e O f D i a g r a m O b j e c t K e y a n y T y p e z b w N T n L X > < a : K e y V a l u e O f D i a g r a m O b j e c t K e y a n y T y p e z b w N T n L X > < a : K e y > < K e y > C o l u m n s \ B i l l T o A d d r e s s I D < / K e y > < / a : K e y > < a : V a l u e   i : t y p e = " T a b l e W i d g e t B a s e V i e w S t a t e " / > < / a : K e y V a l u e O f D i a g r a m O b j e c t K e y a n y T y p e z b w N T n L X > < a : K e y V a l u e O f D i a g r a m O b j e c t K e y a n y T y p e z b w N T n L X > < a : K e y > < K e y > C o l u m n s \ S h i p T o A d d r e s s I D < / K e y > < / a : K e y > < a : V a l u e   i : t y p e = " T a b l e W i d g e t B a s e V i e w S t a t e " / > < / a : K e y V a l u e O f D i a g r a m O b j e c t K e y a n y T y p e z b w N T n L X > < a : K e y V a l u e O f D i a g r a m O b j e c t K e y a n y T y p e z b w N T n L X > < a : K e y > < K e y > C o l u m n s \ S h i p M e t h o d I D < / K e y > < / a : K e y > < a : V a l u e   i : t y p e = " T a b l e W i d g e t B a s e V i e w S t a t e " / > < / a : K e y V a l u e O f D i a g r a m O b j e c t K e y a n y T y p e z b w N T n L X > < a : K e y V a l u e O f D i a g r a m O b j e c t K e y a n y T y p e z b w N T n L X > < a : K e y > < K e y > C o l u m n s \ C r e d i t C a r d I D < / K e y > < / a : K e y > < a : V a l u e   i : t y p e = " T a b l e W i d g e t B a s e V i e w S t a t e " / > < / a : K e y V a l u e O f D i a g r a m O b j e c t K e y a n y T y p e z b w N T n L X > < a : K e y V a l u e O f D i a g r a m O b j e c t K e y a n y T y p e z b w N T n L X > < a : K e y > < K e y > C o l u m n s \ C r e d i t C a r d A p p r o v a l C o d e < / K e y > < / a : K e y > < a : V a l u e   i : t y p e = " T a b l e W i d g e t B a s e V i e w S t a t e " / > < / a : K e y V a l u e O f D i a g r a m O b j e c t K e y a n y T y p e z b w N T n L X > < a : K e y V a l u e O f D i a g r a m O b j e c t K e y a n y T y p e z b w N T n L X > < a : K e y > < K e y > C o l u m n s \ C u r r e n c y R a t e I D < / K e y > < / a : K e y > < a : V a l u e   i : t y p e = " T a b l e W i d g e t B a s e V i e w S t a t e " / > < / a : K e y V a l u e O f D i a g r a m O b j e c t K e y a n y T y p e z b w N T n L X > < a : K e y V a l u e O f D i a g r a m O b j e c t K e y a n y T y p e z b w N T n L X > < a : K e y > < K e y > C o l u m n s \ S u b T o t a l < / K e y > < / a : K e y > < a : V a l u e   i : t y p e = " T a b l e W i d g e t B a s e V i e w S t a t e " / > < / a : K e y V a l u e O f D i a g r a m O b j e c t K e y a n y T y p e z b w N T n L X > < a : K e y V a l u e O f D i a g r a m O b j e c t K e y a n y T y p e z b w N T n L X > < a : K e y > < K e y > C o l u m n s \ T a x A m t < / K e y > < / a : K e y > < a : V a l u e   i : t y p e = " T a b l e W i d g e t B a s e V i e w S t a t e " / > < / a : K e y V a l u e O f D i a g r a m O b j e c t K e y a n y T y p e z b w N T n L X > < a : K e y V a l u e O f D i a g r a m O b j e c t K e y a n y T y p e z b w N T n L X > < a : K e y > < K e y > C o l u m n s \ F r e i g h t < / K e y > < / a : K e y > < a : V a l u e   i : t y p e = " T a b l e W i d g e t B a s e V i e w S t a t e " / > < / a : K e y V a l u e O f D i a g r a m O b j e c t K e y a n y T y p e z b w N T n L X > < a : K e y V a l u e O f D i a g r a m O b j e c t K e y a n y T y p e z b w N T n L X > < a : K e y > < K e y > C o l u m n s \ T o t a l D u e < / K e y > < / a : K e y > < a : V a l u e   i : t y p e = " T a b l e W i d g e t B a s e V i e w S t a t e " / > < / a : K e y V a l u e O f D i a g r a m O b j e c t K e y a n y T y p e z b w N T n L X > < a : K e y V a l u e O f D i a g r a m O b j e c t K e y a n y T y p e z b w N T n L X > < a : K e y > < K e y > C o l u m n s \ C o m m e n t < / K e y > < / a : K e y > < a : V a l u e   i : t y p e = " T a b l e W i d g e t B a s e V i e w S t a t e " / > < / a : K e y V a l u e O f D i a g r a m O b j e c t K e y a n y T y p e z b w N T n L X > < a : K e y V a l u e O f D i a g r a m O b j e c t K e y a n y T y p e z b w N T n L X > < a : K e y > < K e y > C o l u m n s \ r o w g u i d . 1 < / K e y > < / a : K e y > < a : V a l u e   i : t y p e = " T a b l e W i d g e t B a s e V i e w S t a t e " / > < / a : K e y V a l u e O f D i a g r a m O b j e c t K e y a n y T y p e z b w N T n L X > < a : K e y V a l u e O f D i a g r a m O b j e c t K e y a n y T y p e z b w N T n L X > < a : K e y > < K e y > C o l u m n s \ M o d i f i e d D a t e . 1 < / K e y > < / a : K e y > < a : V a l u e   i : t y p e = " T a b l e W i d g e t B a s e V i e w S t a t e " / > < / a : K e y V a l u e O f D i a g r a m O b j e c t K e y a n y T y p e z b w N T n L X > < a : K e y V a l u e O f D i a g r a m O b j e c t K e y a n y T y p e z b w N T n L X > < a : K e y > < K e y > C o l u m n s \ D u e D a t e   ( Y e a r ) < / K e y > < / a : K e y > < a : V a l u e   i : t y p e = " T a b l e W i d g e t B a s e V i e w S t a t e " / > < / a : K e y V a l u e O f D i a g r a m O b j e c t K e y a n y T y p e z b w N T n L X > < a : K e y V a l u e O f D i a g r a m O b j e c t K e y a n y T y p e z b w N T n L X > < a : K e y > < K e y > C o l u m n s \ D u e D a t e   ( Q u a r t e r ) < / K e y > < / a : K e y > < a : V a l u e   i : t y p e = " T a b l e W i d g e t B a s e V i e w S t a t e " / > < / a : K e y V a l u e O f D i a g r a m O b j e c t K e y a n y T y p e z b w N T n L X > < a : K e y V a l u e O f D i a g r a m O b j e c t K e y a n y T y p e z b w N T n L X > < a : K e y > < K e y > C o l u m n s \ D u e D a t e   ( M o n t h   I n d e x ) < / K e y > < / a : K e y > < a : V a l u e   i : t y p e = " T a b l e W i d g e t B a s e V i e w S t a t e " / > < / a : K e y V a l u e O f D i a g r a m O b j e c t K e y a n y T y p e z b w N T n L X > < a : K e y V a l u e O f D i a g r a m O b j e c t K e y a n y T y p e z b w N T n L X > < a : K e y > < K e y > C o l u m n s \ D u e D a t e 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4.xml>��< ? x m l   v e r s i o n = " 1 . 0 "   e n c o d i n g = " u t f - 1 6 " ? > < D a t a M a s h u p   s q m i d = " 8 1 2 2 4 e 1 9 - 1 2 5 d - 4 a 8 e - 9 2 3 f - f 4 d a f 3 2 7 d 9 8 1 "   x m l n s = " h t t p : / / s c h e m a s . m i c r o s o f t . c o m / D a t a M a s h u p " > A A A A A D c G A A B Q S w M E F A A C A A g A o 7 D H W k U E 8 i C j A A A A 9 g A A A B I A H A B D b 2 5 m a W c v U G F j a 2 F n Z S 5 4 b W w g o h g A K K A U A A A A A A A A A A A A A A A A A A A A A A A A A A A A h Y + x D o I w F E V / h X S n h b I Q 8 q i D q y Q m R O P a l A q N 8 D C 0 W P 7 N w U / y F 8 Q o 6 u Z 4 z z 3 D v f f r D V Z T 1 w Y X P V j T Y 0 5 i G p F A o + o r g 3 V O R n c M U 7 I S s J X q J G s d z D L a b L J V T h r n z h l j 3 n v q E 9 o P N e N R F L N D s S l V o z t J P r L 5 L 4 c G r Z O o N B G w f 4 0 R n M Y J p w l P a Q R s g V A Y / A p 8 3 v t s f y C s x 9 a N g x Y a w 1 0 J b I n A 3 h / E A 1 B L A w Q U A A I A C A C j s M d a 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o 7 D H W k 5 N J S M y A w A A P h E A A B M A H A B G b 3 J t d W x h c y 9 T Z W N 0 a W 9 u M S 5 t I K I Y A C i g F A A A A A A A A A A A A A A A A A A A A A A A A A A A A O 1 X 3 W / a M B B / R + J / i N I X K j H U s r 1 N P L B A 1 6 6 j p Y R t D 6 y q T H I F a 0 n M b I e 1 i v j f 5 9 g k c b 4 K R d W k V u M h O O f 7 / N 3 5 f G H g c E w C w 1 b / p x + b j W a D L R E F 1 x h T 4 o Y O N 3 q G B 7 z Z M M T P J i F 1 Q F D s 3 1 5 n g D i a I w a s Z Q 6 G 9 u X 0 e v z u 2 / n n D + 8 H 4 5 8 j 2 7 7 5 a g 8 n 3 4 e T k 1 O z b c w s C o j D F V r j B Y o N C d 0 r o B w D 6 9 0 j j 8 H t c V t Z 6 L t r C H h I 4 Q e h v 1 j 3 p N u N r U m z 0 e w K + d A z y y z m 7 W Y W e 3 O 7 V b L 1 X N i 5 y 4 I o i 0 U z 2 1 m C j 3 p m J m C 2 L z j 4 K a W o + c i c Q C C 8 c A 2 L e K E f M F N o n q K 5 B x 2 1 s S W 3 y i 6 0 o 8 i M A x B w p N o 3 m + N m A w d 1 u v V s W A K / B a G P b y I d W j A H p S W R f 8 H 0 J C r 1 N K V m n p E n O 5 w 7 b y l V + X g O y p a m 4 g U T p m m N c 1 a m X g z i H O Y J m 7 Y R F Y t I 8 V k F p q Q G d O e f U Q Z H p o 0 8 Y I Z 8 X l M X 6 A A 4 w p 7 5 C o t C x n B X j G R H N U j 2 p B B K K C Q W M j i r j T w N 6 T k g 8 X w L k K p I D o N 0 i 8 J u S B V j H t I z J C 5 H u V s N o z q L V 8 A 4 u F 8 I D l q 1 h R 0 f m o y o j l F t y q q Y 6 3 l j w 5 c 4 c D t f 4 Z 5 f h x z o c d o / h g 8 r F L h x 4 6 0 t D h W D Y p R r d W B b K s i n D E f i j K 8 x E + V w F f p z S T J V z K J W 4 p d B C M n S X u J V u u a I h 0 x y B x 4 O Q M q c e W h h J t Y k J V M 6 F p 4 s R a U W y H 3 H I W H A M 4 I V M k 5 8 i V i i a Q y U k U A R p k A p 5 m l P + 4 Q 9 b 0 r 6 r k u B s a 2 I 8 L K C N A K + J O 6 2 E 4 r K w K I 7 0 t J 7 f 7 W i Z I 0 8 i 7 j q f g w p h c B 5 n I i w 0 2 4 7 J R x 5 0 h n 0 0 P d 5 v D q j g B d L u Z S 7 A j U p T n x f F H u 8 p O T P I s R u v B w R F 9 9 j c C W W m / 8 5 + N c 5 6 J w W s y A o + Y t v 1 5 n T W 8 w A + 9 v 7 l u 3 X Y J J x 2 a i 5 0 0 V J 6 F d / 3 E i K + 7 l L e 9 / 2 o Y n s 1 T N y J i L T q p s 6 d p Z 3 r a T K x N N p S Q M Z A V 2 I M G 5 C o O L O M q t b d 2 W 0 B R + E T 5 Y G b n l Y 2 u i T 8 Z 7 o W n t A W 4 o h b y f S X / Z D N A 9 g t w R g V w d w z 0 G 0 K q h 4 / s z b z L 4 c C g W q t g 8 c K s V Z S r v L 6 x 5 6 9 D C e N / K k k g d / S l S 5 o X / 1 Z R Z 2 p e Y v U E s B A i 0 A F A A C A A g A o 7 D H W k U E 8 i C j A A A A 9 g A A A B I A A A A A A A A A A A A A A A A A A A A A A E N v b m Z p Z y 9 Q Y W N r Y W d l L n h t b F B L A Q I t A B Q A A g A I A K O w x 1 o P y u m r p A A A A O k A A A A T A A A A A A A A A A A A A A A A A O 8 A A A B b Q 2 9 u d G V u d F 9 U e X B l c 1 0 u e G 1 s U E s B A i 0 A F A A C A A g A o 7 D H W k 5 N J S M y A w A A P h E A A B M A A A A A A A A A A A A A A A A A 4 A E A A E Z v c m 1 1 b G F z L 1 N l Y 3 R p b 2 4 x L m 1 Q S w U G A A A A A A M A A w D C A A A A X w U 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O q w A A A A A A A A Y r A 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R Q U F B Q U F B Q U F B N W 5 u a m d t T 0 c 3 U U t Y U D d z W k 1 U N E Z D R D F S e V l X N X p a b T l 5 Y l d W a 1 J H R j B Z U U F B Q U F B Q U F B P T 0 i I C 8 + P C 9 T d G F i b G V F b n R y a W V z P j w v S X R l b T 4 8 S X R l b T 4 8 S X R l b U x v Y 2 F 0 a W 9 u P j x J d G V t V H l w Z T 5 G b 3 J t d W x h P C 9 J d G V t V H l w Z T 4 8 S X R l b V B h d G g + U 2 V j d G l v b j E v U 2 F s Z X M l M j B T Y W x l c 0 9 y Z G V y R G V 0 Y W l s P C 9 J d G V t U G F 0 a D 4 8 L 0 l 0 Z W 1 M b 2 N h d G l v b j 4 8 U 3 R h Y m x l R W 5 0 c m l l c z 4 8 R W 5 0 c n k g V H l w Z T 0 i S X N Q c m l 2 Y X R l I i B W Y W x 1 Z T 0 i b D A i I C 8 + P E V u d H J 5 I F R 5 c G U 9 I l F 1 Z X J 5 S U Q i I F Z h b H V l P S J z N z U w M j Q 2 Y T A t Y m U w N C 0 0 N z h m L W E z Y W Y t M j h k N j g y N G N m N G I x 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Y t M D J U M j I 6 M D Q 6 N T Q u O D c 4 N j M 1 O F o i I C 8 + P E V u d H J 5 I F R 5 c G U 9 I k Z p b G x T d G F 0 d X M i I F Z h b H V l P S J z Q 2 9 t c G x l d G U i I C 8 + P C 9 T d G F i b G V F b n R y a W V z P j w v S X R l b T 4 8 S X R l b T 4 8 S X R l b U x v Y 2 F 0 a W 9 u P j x J d G V t V H l w Z T 5 G b 3 J t d W x h P C 9 J d G V t V H l w Z T 4 8 S X R l b V B h d G g + U 2 V j d G l v b j E v U 2 F s Z X M l M j B T Y W x l c 0 9 y Z G V y R G V 0 Y W l s L 1 N v d X J j Z T w v S X R l b V B h d G g + P C 9 J d G V t T G 9 j Y X R p b 2 4 + P F N 0 Y W J s Z U V u d H J p Z X M g L z 4 8 L 0 l 0 Z W 0 + P E l 0 Z W 0 + P E l 0 Z W 1 M b 2 N h d G l v b j 4 8 S X R l b V R 5 c G U + R m 9 y b X V s Y T w v S X R l b V R 5 c G U + P E l 0 Z W 1 Q Y X R o P l N l Y 3 R p b 2 4 x L 1 N h b G V z J T I w U 2 F s Z X N P c m R l c k R l d G F p b C 9 B Z H Z l b n R 1 c m V X b 3 J r c z I w M j I 8 L 0 l 0 Z W 1 Q Y X R o P j w v S X R l b U x v Y 2 F 0 a W 9 u P j x T d G F i b G V F b n R y a W V z I C 8 + P C 9 J d G V t P j x J d G V t P j x J d G V t T G 9 j Y X R p b 2 4 + P E l 0 Z W 1 U e X B l P k Z v c m 1 1 b G E 8 L 0 l 0 Z W 1 U e X B l P j x J d G V t U G F 0 a D 5 T Z W N 0 a W 9 u M S 9 T Y W x l c y U y M F N h b G V z T 3 J k Z X J E Z X R h a W w v U 2 F s Z X N f U 2 F s Z X N P c m R l c k R l d G F p b D w v S X R l b V B h d G g + P C 9 J d G V t T G 9 j Y X R p b 2 4 + P F N 0 Y W J s Z U V u d H J p Z X M g L z 4 8 L 0 l 0 Z W 0 + P E l 0 Z W 0 + P E l 0 Z W 1 M b 2 N h d G l v b j 4 8 S X R l b V R 5 c G U + R m 9 y b X V s Y T w v S X R l b V R 5 c G U + P E l 0 Z W 1 Q Y X R o P l N l Y 3 R p b 2 4 x L 1 N h b G V z J T I w U 2 F s Z X N P c m R l c k h l Y W R l c j w v S X R l b V B h d G g + P C 9 J d G V t T G 9 j Y X R p b 2 4 + P F N 0 Y W J s Z U V u d H J p Z X M + P E V u d H J 5 I F R 5 c G U 9 I k l z U H J p d m F 0 Z S I g V m F s d W U 9 I m w w I i A v P j x F b n R y e S B U e X B l P S J R d W V y e U l E I i B W Y W x 1 Z T 0 i c z N i Z T U w Y j R l L T c w Z W Q t N D l i Y y 0 4 M j F m L T g 4 Y m I y N j A 4 O T M 4 N i I g L z 4 8 R W 5 0 c n k g V H l w Z T 0 i R m l s b E V u Y W J s Z W Q i I F Z h b H V l P S J s M C I g L z 4 8 R W 5 0 c n k g V H l w Z T 0 i R m l s b E 9 i a m V j d F R 5 c G U i I F Z h b H V l P S J z Q 2 9 u b m V j d G l v b k 9 u b H k i I C 8 + P E V u d H J 5 I F R 5 c G U 9 I k Z p b G x U b 0 R h d G F N b 2 R l b E V u Y W J s Z W Q i I F Z h b H V l P S J s M C I g L z 4 8 R W 5 0 c n k g V H l w Z T 0 i T m F 2 a W d h d G l v b l N 0 Z X B O Y W 1 l I i B W Y W x 1 Z T 0 i c 0 5 h d m l n Y X R p b 2 4 i I C 8 + P E V u d H J 5 I F R 5 c G U 9 I l J l c 3 V s d F R 5 c G U i I F Z h b H V l P S J z V G F i b G U 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1 L T A 2 L T A y V D I y O j A 0 O j U 0 L j g 4 M D Y y O T V a I i A v P j x F b n R y e S B U e X B l P S J G a W x s U 3 R h d H V z I i B W Y W x 1 Z T 0 i c 0 N v b X B s Z X R l I i A v P j w v U 3 R h Y m x l R W 5 0 c m l l c z 4 8 L 0 l 0 Z W 0 + P E l 0 Z W 0 + P E l 0 Z W 1 M b 2 N h d G l v b j 4 8 S X R l b V R 5 c G U + R m 9 y b X V s Y T w v S X R l b V R 5 c G U + P E l 0 Z W 1 Q Y X R o P l N l Y 3 R p b 2 4 x L 1 N h b G V z J T I w U 2 F s Z X N P c m R l c k h l Y W R l c i 9 T b 3 V y Y 2 U 8 L 0 l 0 Z W 1 Q Y X R o P j w v S X R l b U x v Y 2 F 0 a W 9 u P j x T d G F i b G V F b n R y a W V z I C 8 + P C 9 J d G V t P j x J d G V t P j x J d G V t T G 9 j Y X R p b 2 4 + P E l 0 Z W 1 U e X B l P k Z v c m 1 1 b G E 8 L 0 l 0 Z W 1 U e X B l P j x J d G V t U G F 0 a D 5 T Z W N 0 a W 9 u M S 9 T Y W x l c y U y M F N h b G V z T 3 J k Z X J I Z W F k Z X I v Q W R 2 Z W 5 0 d X J l V 2 9 y a 3 M y M D I y P C 9 J d G V t U G F 0 a D 4 8 L 0 l 0 Z W 1 M b 2 N h d G l v b j 4 8 U 3 R h Y m x l R W 5 0 c m l l c y A v P j w v S X R l b T 4 8 S X R l b T 4 8 S X R l b U x v Y 2 F 0 a W 9 u P j x J d G V t V H l w Z T 5 G b 3 J t d W x h P C 9 J d G V t V H l w Z T 4 8 S X R l b V B h d G g + U 2 V j d G l v b j E v U 2 F s Z X M l M j B T Y W x l c 0 9 y Z G V y S G V h Z G V y L 1 N h b G V z X 1 N h b G V z T 3 J k Z X J I Z W F k Z X I 8 L 0 l 0 Z W 1 Q Y X R o P j w v S X R l b U x v Y 2 F 0 a W 9 u P j x T d G F i b G V F b n R y a W V z I C 8 + P C 9 J d G V t P j x J d G V t P j x J d G V t T G 9 j Y X R p b 2 4 + P E l 0 Z W 1 U e X B l P k Z v c m 1 1 b G E 8 L 0 l 0 Z W 1 U e X B l P j x J d G V t U G F 0 a D 5 T Z W N 0 a W 9 u M S 9 Q c m 9 k d W N 0 P C 9 J d G V t U G F 0 a D 4 8 L 0 l 0 Z W 1 M b 2 N h d G l v b j 4 8 U 3 R h Y m x l R W 5 0 c m l l c z 4 8 R W 5 0 c n k g V H l w Z T 0 i S X N Q c m l 2 Y X R l I i B W Y W x 1 Z T 0 i b D A i I C 8 + P E V u d H J 5 I F R 5 c G U 9 I l F 1 Z X J 5 S U Q i I F Z h b H V l P S J z O D U y Y j U 3 Z j g t Z m U 2 N C 0 0 N D Y x L T l l Z D k t N D d i M z Y 4 Z G V m Y j A z I i A v P j x F b n R y e S B U e X B l P S J G a W x s R W 5 h Y m x l Z C I g V m F s d W U 9 I m w w I i A v P j x F b n R y e S B U e X B l P S J G a W x s T 2 J q Z W N 0 V H l w Z S I g V m F s d W U 9 I n N D b 2 5 u Z W N 0 a W 9 u T 2 5 s e S I g L z 4 8 R W 5 0 c n k g V H l w Z T 0 i R m l s b F R v R G F 0 Y U 1 v Z G V s R W 5 h Y m x l Z C 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A i I C 8 + P E V u d H J 5 I F R 5 c G U 9 I k Z p b G x F c n J v c k N v Z G U i I F Z h b H V l P S J z V W 5 r b m 9 3 b i I g L z 4 8 R W 5 0 c n k g V H l w Z T 0 i R m l s b E x h c 3 R V c G R h d G V k I i B W Y W x 1 Z T 0 i Z D I w M j U t M D Y t M D J U M j I 6 M D g 6 N D M u M T k 2 M z k x O F o i I C 8 + P E V u d H J 5 I F R 5 c G U 9 I k Z p b G x D b 2 x 1 b W 5 U e X B l c y I g V m F s d W U 9 I n N B Z 1 l H Q V F F R 0 R B d 1 J F U V l H Q m c 4 Q 0 J n W U d B Z 0 l I Q n d j R 0 J 3 P T 0 i I C 8 + P E V u d H J 5 I F R 5 c G U 9 I k Z p b G x D b 2 x 1 b W 5 O Y W 1 l c y I g V m F s d W U 9 I n N b J n F 1 b 3 Q 7 U H J v Z H V j d E l E J n F 1 b 3 Q 7 L C Z x d W 9 0 O 1 B y b 2 R 1 Y 3 Q m c X V v d D s s J n F 1 b 3 Q 7 U H J v Z H V j d E 5 1 b W J l c i Z x d W 9 0 O y w m c X V v d D t N Y W t l R m x h Z y Z x d W 9 0 O y w m c X V v d D t G a W 5 p c 2 h l Z E d v b 2 R z R m x h Z y Z x d W 9 0 O y w m c X V v d D t D b 2 x v c i Z x d W 9 0 O y w m c X V v d D t T Y W Z l d H l T d G 9 j a 0 x l d m V s J n F 1 b 3 Q 7 L C Z x d W 9 0 O 1 J l b 3 J k Z X J Q b 2 l u d C Z x d W 9 0 O y w m c X V v d D t T d G F u Z G F y Z E N v c 3 Q m c X V v d D s s J n F 1 b 3 Q 7 T G l z d F B y a W N l J n F 1 b 3 Q 7 L C Z x d W 9 0 O 1 N p e m U m c X V v d D s s J n F 1 b 3 Q 7 U 2 l 6 Z V V u a X R N Z W F z d X J l Q 2 9 k Z S Z x d W 9 0 O y w m c X V v d D t X Z W l n a H R V b m l 0 T W V h c 3 V y Z U N v Z G U m c X V v d D s s J n F 1 b 3 Q 7 V 2 V p Z 2 h 0 J n F 1 b 3 Q 7 L C Z x d W 9 0 O 0 R h e X N U b 0 1 h b n V m Y W N 0 d X J l J n F 1 b 3 Q 7 L C Z x d W 9 0 O 1 B y b 2 R 1 Y 3 R M a W 5 l J n F 1 b 3 Q 7 L C Z x d W 9 0 O 0 N s Y X N z J n F 1 b 3 Q 7 L C Z x d W 9 0 O 1 N 0 e W x l J n F 1 b 3 Q 7 L C Z x d W 9 0 O 1 B y b 2 R 1 Y 3 R T d W J j Y X R l Z 2 9 y e U l E J n F 1 b 3 Q 7 L C Z x d W 9 0 O 1 B y b 2 R 1 Y 3 R N b 2 R l b E l E J n F 1 b 3 Q 7 L C Z x d W 9 0 O 1 N l b G x T d G F y d E R h d G U m c X V v d D s s J n F 1 b 3 Q 7 U 2 V s b E V u Z E R h d G U m c X V v d D s s J n F 1 b 3 Q 7 R G l z Y 2 9 u d G l u d W V k R G F 0 Z S Z x d W 9 0 O y w m c X V v d D t y b 3 d n d W l k J n F 1 b 3 Q 7 L C Z x d W 9 0 O 0 1 v Z G l m a W V k R G F 0 Z S Z x d W 9 0 O 1 0 i I C 8 + P E V u d H J 5 I F R 5 c G U 9 I k Z p b G x T d G F 0 d X M i I F Z h b H V l P S J z Q 2 9 t c G x l d G U i I C 8 + P E V u d H J 5 I F R 5 c G U 9 I l J l b G F 0 a W 9 u c 2 h p c E l u Z m 9 D b 2 5 0 Y W l u Z X I i I F Z h b H V l P S J z e y Z x d W 9 0 O 2 N v b H V t b k N v d W 5 0 J n F 1 b 3 Q 7 O j I 1 L C Z x d W 9 0 O 2 t l e U N v b H V t b k 5 h b W V z J n F 1 b 3 Q 7 O l s m c X V v d D t Q c m 9 k d W N 0 S U Q m c X V v d D t d L C Z x d W 9 0 O 3 F 1 Z X J 5 U m V s Y X R p b 2 5 z a G l w c y Z x d W 9 0 O z p b X S w m c X V v d D t j b 2 x 1 b W 5 J Z G V u d G l 0 a W V z J n F 1 b 3 Q 7 O l s m c X V v d D t T Z X J 2 Z X I u R G F 0 Y W J h c 2 V c X C 8 y L 1 N R T C 9 k Z X N r d G 9 w L X V o Z z Q z Z H B c X F x c b X N z c W x z Z X J 2 Z X I w M T t B Z H Z l b n R 1 c m V X b 3 J r c z I w M j I v U H J v Z H V j d G l v b i 9 Q c m 9 k d W N 0 a W 9 u L l B y b 2 R 1 Y 3 Q u e 1 B y b 2 R 1 Y 3 R J R C w w f S Z x d W 9 0 O y w m c X V v d D t T Z X J 2 Z X I u R G F 0 Y W J h c 2 V c X C 8 y L 1 N R T C 9 k Z X N r d G 9 w L X V o Z z Q z Z H B c X F x c b X N z c W x z Z X J 2 Z X I w M T t B Z H Z l b n R 1 c m V X b 3 J r c z I w M j I v U H J v Z H V j d G l v b i 9 Q c m 9 k d W N 0 a W 9 u L l B y b 2 R 1 Y 3 Q u e 0 5 h b W U s M X 0 m c X V v d D s s J n F 1 b 3 Q 7 U 2 V y d m V y L k R h d G F i Y X N l X F w v M i 9 T U U w v Z G V z a 3 R v c C 1 1 a G c 0 M 2 R w X F x c X G 1 z c 3 F s c 2 V y d m V y M D E 7 Q W R 2 Z W 5 0 d X J l V 2 9 y a 3 M y M D I y L 1 B y b 2 R 1 Y 3 R p b 2 4 v U H J v Z H V j d G l v b i 5 Q c m 9 k d W N 0 L n t Q c m 9 k d W N 0 T n V t Y m V y L D J 9 J n F 1 b 3 Q 7 L C Z x d W 9 0 O 1 N l c n Z l c i 5 E Y X R h Y m F z Z V x c L z I v U 1 F M L 2 R l c 2 t 0 b 3 A t d W h n N D N k c F x c X F x t c 3 N x b H N l c n Z l c j A x O 0 F k d m V u d H V y Z V d v c m t z M j A y M i 9 Q c m 9 k d W N 0 a W 9 u L 1 B y b 2 R 1 Y 3 R p b 2 4 u U H J v Z H V j d C 5 7 T W F r Z U Z s Y W c s M 3 0 m c X V v d D s s J n F 1 b 3 Q 7 U 2 V y d m V y L k R h d G F i Y X N l X F w v M i 9 T U U w v Z G V z a 3 R v c C 1 1 a G c 0 M 2 R w X F x c X G 1 z c 3 F s c 2 V y d m V y M D E 7 Q W R 2 Z W 5 0 d X J l V 2 9 y a 3 M y M D I y L 1 B y b 2 R 1 Y 3 R p b 2 4 v U H J v Z H V j d G l v b i 5 Q c m 9 k d W N 0 L n t G a W 5 p c 2 h l Z E d v b 2 R z R m x h Z y w 0 f S Z x d W 9 0 O y w m c X V v d D t T Z X J 2 Z X I u R G F 0 Y W J h c 2 V c X C 8 y L 1 N R T C 9 k Z X N r d G 9 w L X V o Z z Q z Z H B c X F x c b X N z c W x z Z X J 2 Z X I w M T t B Z H Z l b n R 1 c m V X b 3 J r c z I w M j I v U H J v Z H V j d G l v b i 9 Q c m 9 k d W N 0 a W 9 u L l B y b 2 R 1 Y 3 Q u e 0 N v b G 9 y L D V 9 J n F 1 b 3 Q 7 L C Z x d W 9 0 O 1 N l c n Z l c i 5 E Y X R h Y m F z Z V x c L z I v U 1 F M L 2 R l c 2 t 0 b 3 A t d W h n N D N k c F x c X F x t c 3 N x b H N l c n Z l c j A x O 0 F k d m V u d H V y Z V d v c m t z M j A y M i 9 Q c m 9 k d W N 0 a W 9 u L 1 B y b 2 R 1 Y 3 R p b 2 4 u U H J v Z H V j d C 5 7 U 2 F m Z X R 5 U 3 R v Y 2 t M Z X Z l b C w 2 f S Z x d W 9 0 O y w m c X V v d D t T Z X J 2 Z X I u R G F 0 Y W J h c 2 V c X C 8 y L 1 N R T C 9 k Z X N r d G 9 w L X V o Z z Q z Z H B c X F x c b X N z c W x z Z X J 2 Z X I w M T t B Z H Z l b n R 1 c m V X b 3 J r c z I w M j I v U H J v Z H V j d G l v b i 9 Q c m 9 k d W N 0 a W 9 u L l B y b 2 R 1 Y 3 Q u e 1 J l b 3 J k Z X J Q b 2 l u d C w 3 f S Z x d W 9 0 O y w m c X V v d D t T Z X J 2 Z X I u R G F 0 Y W J h c 2 V c X C 8 y L 1 N R T C 9 k Z X N r d G 9 w L X V o Z z Q z Z H B c X F x c b X N z c W x z Z X J 2 Z X I w M T t B Z H Z l b n R 1 c m V X b 3 J r c z I w M j I v U H J v Z H V j d G l v b i 9 Q c m 9 k d W N 0 a W 9 u L l B y b 2 R 1 Y 3 Q u e 1 N 0 Y W 5 k Y X J k Q 2 9 z d C w 4 f S Z x d W 9 0 O y w m c X V v d D t T Z X J 2 Z X I u R G F 0 Y W J h c 2 V c X C 8 y L 1 N R T C 9 k Z X N r d G 9 w L X V o Z z Q z Z H B c X F x c b X N z c W x z Z X J 2 Z X I w M T t B Z H Z l b n R 1 c m V X b 3 J r c z I w M j I v U H J v Z H V j d G l v b i 9 Q c m 9 k d W N 0 a W 9 u L l B y b 2 R 1 Y 3 Q u e 0 x p c 3 R Q c m l j Z S w 5 f S Z x d W 9 0 O y w m c X V v d D t T Z X J 2 Z X I u R G F 0 Y W J h c 2 V c X C 8 y L 1 N R T C 9 k Z X N r d G 9 w L X V o Z z Q z Z H B c X F x c b X N z c W x z Z X J 2 Z X I w M T t B Z H Z l b n R 1 c m V X b 3 J r c z I w M j I v U H J v Z H V j d G l v b i 9 Q c m 9 k d W N 0 a W 9 u L l B y b 2 R 1 Y 3 Q u e 1 N p e m U s M T B 9 J n F 1 b 3 Q 7 L C Z x d W 9 0 O 1 N l c n Z l c i 5 E Y X R h Y m F z Z V x c L z I v U 1 F M L 2 R l c 2 t 0 b 3 A t d W h n N D N k c F x c X F x t c 3 N x b H N l c n Z l c j A x O 0 F k d m V u d H V y Z V d v c m t z M j A y M i 9 Q c m 9 k d W N 0 a W 9 u L 1 B y b 2 R 1 Y 3 R p b 2 4 u U H J v Z H V j d C 5 7 U 2 l 6 Z V V u a X R N Z W F z d X J l Q 2 9 k Z S w x M X 0 m c X V v d D s s J n F 1 b 3 Q 7 U 2 V y d m V y L k R h d G F i Y X N l X F w v M i 9 T U U w v Z G V z a 3 R v c C 1 1 a G c 0 M 2 R w X F x c X G 1 z c 3 F s c 2 V y d m V y M D E 7 Q W R 2 Z W 5 0 d X J l V 2 9 y a 3 M y M D I y L 1 B y b 2 R 1 Y 3 R p b 2 4 v U H J v Z H V j d G l v b i 5 Q c m 9 k d W N 0 L n t X Z W l n a H R V b m l 0 T W V h c 3 V y Z U N v Z G U s M T J 9 J n F 1 b 3 Q 7 L C Z x d W 9 0 O 1 N l c n Z l c i 5 E Y X R h Y m F z Z V x c L z I v U 1 F M L 2 R l c 2 t 0 b 3 A t d W h n N D N k c F x c X F x t c 3 N x b H N l c n Z l c j A x O 0 F k d m V u d H V y Z V d v c m t z M j A y M i 9 Q c m 9 k d W N 0 a W 9 u L 1 B y b 2 R 1 Y 3 R p b 2 4 u U H J v Z H V j d C 5 7 V 2 V p Z 2 h 0 L D E z f S Z x d W 9 0 O y w m c X V v d D t T Z X J 2 Z X I u R G F 0 Y W J h c 2 V c X C 8 y L 1 N R T C 9 k Z X N r d G 9 w L X V o Z z Q z Z H B c X F x c b X N z c W x z Z X J 2 Z X I w M T t B Z H Z l b n R 1 c m V X b 3 J r c z I w M j I v U H J v Z H V j d G l v b i 9 Q c m 9 k d W N 0 a W 9 u L l B y b 2 R 1 Y 3 Q u e 0 R h e X N U b 0 1 h b n V m Y W N 0 d X J l L D E 0 f S Z x d W 9 0 O y w m c X V v d D t T Z X J 2 Z X I u R G F 0 Y W J h c 2 V c X C 8 y L 1 N R T C 9 k Z X N r d G 9 w L X V o Z z Q z Z H B c X F x c b X N z c W x z Z X J 2 Z X I w M T t B Z H Z l b n R 1 c m V X b 3 J r c z I w M j I v U H J v Z H V j d G l v b i 9 Q c m 9 k d W N 0 a W 9 u L l B y b 2 R 1 Y 3 Q u e 1 B y b 2 R 1 Y 3 R M a W 5 l L D E 1 f S Z x d W 9 0 O y w m c X V v d D t T Z X J 2 Z X I u R G F 0 Y W J h c 2 V c X C 8 y L 1 N R T C 9 k Z X N r d G 9 w L X V o Z z Q z Z H B c X F x c b X N z c W x z Z X J 2 Z X I w M T t B Z H Z l b n R 1 c m V X b 3 J r c z I w M j I v U H J v Z H V j d G l v b i 9 Q c m 9 k d W N 0 a W 9 u L l B y b 2 R 1 Y 3 Q u e 0 N s Y X N z L D E 2 f S Z x d W 9 0 O y w m c X V v d D t T Z X J 2 Z X I u R G F 0 Y W J h c 2 V c X C 8 y L 1 N R T C 9 k Z X N r d G 9 w L X V o Z z Q z Z H B c X F x c b X N z c W x z Z X J 2 Z X I w M T t B Z H Z l b n R 1 c m V X b 3 J r c z I w M j I v U H J v Z H V j d G l v b i 9 Q c m 9 k d W N 0 a W 9 u L l B y b 2 R 1 Y 3 Q u e 1 N 0 e W x l L D E 3 f S Z x d W 9 0 O y w m c X V v d D t T Z X J 2 Z X I u R G F 0 Y W J h c 2 V c X C 8 y L 1 N R T C 9 k Z X N r d G 9 w L X V o Z z Q z Z H B c X F x c b X N z c W x z Z X J 2 Z X I w M T t B Z H Z l b n R 1 c m V X b 3 J r c z I w M j I v U H J v Z H V j d G l v b i 9 Q c m 9 k d W N 0 a W 9 u L l B y b 2 R 1 Y 3 Q u e 1 B y b 2 R 1 Y 3 R T d W J j Y X R l Z 2 9 y e U l E L D E 4 f S Z x d W 9 0 O y w m c X V v d D t T Z X J 2 Z X I u R G F 0 Y W J h c 2 V c X C 8 y L 1 N R T C 9 k Z X N r d G 9 w L X V o Z z Q z Z H B c X F x c b X N z c W x z Z X J 2 Z X I w M T t B Z H Z l b n R 1 c m V X b 3 J r c z I w M j I v U H J v Z H V j d G l v b i 9 Q c m 9 k d W N 0 a W 9 u L l B y b 2 R 1 Y 3 Q u e 1 B y b 2 R 1 Y 3 R N b 2 R l b E l E L D E 5 f S Z x d W 9 0 O y w m c X V v d D t T Z X J 2 Z X I u R G F 0 Y W J h c 2 V c X C 8 y L 1 N R T C 9 k Z X N r d G 9 w L X V o Z z Q z Z H B c X F x c b X N z c W x z Z X J 2 Z X I w M T t B Z H Z l b n R 1 c m V X b 3 J r c z I w M j I v U H J v Z H V j d G l v b i 9 Q c m 9 k d W N 0 a W 9 u L l B y b 2 R 1 Y 3 Q u e 1 N l b G x T d G F y d E R h d G U s M j B 9 J n F 1 b 3 Q 7 L C Z x d W 9 0 O 1 N l c n Z l c i 5 E Y X R h Y m F z Z V x c L z I v U 1 F M L 2 R l c 2 t 0 b 3 A t d W h n N D N k c F x c X F x t c 3 N x b H N l c n Z l c j A x O 0 F k d m V u d H V y Z V d v c m t z M j A y M i 9 Q c m 9 k d W N 0 a W 9 u L 1 B y b 2 R 1 Y 3 R p b 2 4 u U H J v Z H V j d C 5 7 U 2 V s b E V u Z E R h d G U s M j F 9 J n F 1 b 3 Q 7 L C Z x d W 9 0 O 1 N l c n Z l c i 5 E Y X R h Y m F z Z V x c L z I v U 1 F M L 2 R l c 2 t 0 b 3 A t d W h n N D N k c F x c X F x t c 3 N x b H N l c n Z l c j A x O 0 F k d m V u d H V y Z V d v c m t z M j A y M i 9 Q c m 9 k d W N 0 a W 9 u L 1 B y b 2 R 1 Y 3 R p b 2 4 u U H J v Z H V j d C 5 7 R G l z Y 2 9 u d G l u d W V k R G F 0 Z S w y M n 0 m c X V v d D s s J n F 1 b 3 Q 7 U 2 V y d m V y L k R h d G F i Y X N l X F w v M i 9 T U U w v Z G V z a 3 R v c C 1 1 a G c 0 M 2 R w X F x c X G 1 z c 3 F s c 2 V y d m V y M D E 7 Q W R 2 Z W 5 0 d X J l V 2 9 y a 3 M y M D I y L 1 B y b 2 R 1 Y 3 R p b 2 4 v U H J v Z H V j d G l v b i 5 Q c m 9 k d W N 0 L n t y b 3 d n d W l k L D I z f S Z x d W 9 0 O y w m c X V v d D t T Z X J 2 Z X I u R G F 0 Y W J h c 2 V c X C 8 y L 1 N R T C 9 k Z X N r d G 9 w L X V o Z z Q z Z H B c X F x c b X N z c W x z Z X J 2 Z X I w M T t B Z H Z l b n R 1 c m V X b 3 J r c z I w M j I v U H J v Z H V j d G l v b i 9 Q c m 9 k d W N 0 a W 9 u L l B y b 2 R 1 Y 3 Q u e 0 1 v Z G l m a W V k R G F 0 Z S w y N H 0 m c X V v d D t d L C Z x d W 9 0 O 0 N v b H V t b k N v d W 5 0 J n F 1 b 3 Q 7 O j I 1 L C Z x d W 9 0 O 0 t l e U N v b H V t b k 5 h b W V z J n F 1 b 3 Q 7 O l s m c X V v d D t Q c m 9 k d W N 0 S U Q m c X V v d D t d L C Z x d W 9 0 O 0 N v b H V t b k l k Z W 5 0 a X R p Z X M m c X V v d D s 6 W y Z x d W 9 0 O 1 N l c n Z l c i 5 E Y X R h Y m F z Z V x c L z I v U 1 F M L 2 R l c 2 t 0 b 3 A t d W h n N D N k c F x c X F x t c 3 N x b H N l c n Z l c j A x O 0 F k d m V u d H V y Z V d v c m t z M j A y M i 9 Q c m 9 k d W N 0 a W 9 u L 1 B y b 2 R 1 Y 3 R p b 2 4 u U H J v Z H V j d C 5 7 U H J v Z H V j d E l E L D B 9 J n F 1 b 3 Q 7 L C Z x d W 9 0 O 1 N l c n Z l c i 5 E Y X R h Y m F z Z V x c L z I v U 1 F M L 2 R l c 2 t 0 b 3 A t d W h n N D N k c F x c X F x t c 3 N x b H N l c n Z l c j A x O 0 F k d m V u d H V y Z V d v c m t z M j A y M i 9 Q c m 9 k d W N 0 a W 9 u L 1 B y b 2 R 1 Y 3 R p b 2 4 u U H J v Z H V j d C 5 7 T m F t Z S w x f S Z x d W 9 0 O y w m c X V v d D t T Z X J 2 Z X I u R G F 0 Y W J h c 2 V c X C 8 y L 1 N R T C 9 k Z X N r d G 9 w L X V o Z z Q z Z H B c X F x c b X N z c W x z Z X J 2 Z X I w M T t B Z H Z l b n R 1 c m V X b 3 J r c z I w M j I v U H J v Z H V j d G l v b i 9 Q c m 9 k d W N 0 a W 9 u L l B y b 2 R 1 Y 3 Q u e 1 B y b 2 R 1 Y 3 R O d W 1 i Z X I s M n 0 m c X V v d D s s J n F 1 b 3 Q 7 U 2 V y d m V y L k R h d G F i Y X N l X F w v M i 9 T U U w v Z G V z a 3 R v c C 1 1 a G c 0 M 2 R w X F x c X G 1 z c 3 F s c 2 V y d m V y M D E 7 Q W R 2 Z W 5 0 d X J l V 2 9 y a 3 M y M D I y L 1 B y b 2 R 1 Y 3 R p b 2 4 v U H J v Z H V j d G l v b i 5 Q c m 9 k d W N 0 L n t N Y W t l R m x h Z y w z f S Z x d W 9 0 O y w m c X V v d D t T Z X J 2 Z X I u R G F 0 Y W J h c 2 V c X C 8 y L 1 N R T C 9 k Z X N r d G 9 w L X V o Z z Q z Z H B c X F x c b X N z c W x z Z X J 2 Z X I w M T t B Z H Z l b n R 1 c m V X b 3 J r c z I w M j I v U H J v Z H V j d G l v b i 9 Q c m 9 k d W N 0 a W 9 u L l B y b 2 R 1 Y 3 Q u e 0 Z p b m l z a G V k R 2 9 v Z H N G b G F n L D R 9 J n F 1 b 3 Q 7 L C Z x d W 9 0 O 1 N l c n Z l c i 5 E Y X R h Y m F z Z V x c L z I v U 1 F M L 2 R l c 2 t 0 b 3 A t d W h n N D N k c F x c X F x t c 3 N x b H N l c n Z l c j A x O 0 F k d m V u d H V y Z V d v c m t z M j A y M i 9 Q c m 9 k d W N 0 a W 9 u L 1 B y b 2 R 1 Y 3 R p b 2 4 u U H J v Z H V j d C 5 7 Q 2 9 s b 3 I s N X 0 m c X V v d D s s J n F 1 b 3 Q 7 U 2 V y d m V y L k R h d G F i Y X N l X F w v M i 9 T U U w v Z G V z a 3 R v c C 1 1 a G c 0 M 2 R w X F x c X G 1 z c 3 F s c 2 V y d m V y M D E 7 Q W R 2 Z W 5 0 d X J l V 2 9 y a 3 M y M D I y L 1 B y b 2 R 1 Y 3 R p b 2 4 v U H J v Z H V j d G l v b i 5 Q c m 9 k d W N 0 L n t T Y W Z l d H l T d G 9 j a 0 x l d m V s L D Z 9 J n F 1 b 3 Q 7 L C Z x d W 9 0 O 1 N l c n Z l c i 5 E Y X R h Y m F z Z V x c L z I v U 1 F M L 2 R l c 2 t 0 b 3 A t d W h n N D N k c F x c X F x t c 3 N x b H N l c n Z l c j A x O 0 F k d m V u d H V y Z V d v c m t z M j A y M i 9 Q c m 9 k d W N 0 a W 9 u L 1 B y b 2 R 1 Y 3 R p b 2 4 u U H J v Z H V j d C 5 7 U m V v c m R l c l B v a W 5 0 L D d 9 J n F 1 b 3 Q 7 L C Z x d W 9 0 O 1 N l c n Z l c i 5 E Y X R h Y m F z Z V x c L z I v U 1 F M L 2 R l c 2 t 0 b 3 A t d W h n N D N k c F x c X F x t c 3 N x b H N l c n Z l c j A x O 0 F k d m V u d H V y Z V d v c m t z M j A y M i 9 Q c m 9 k d W N 0 a W 9 u L 1 B y b 2 R 1 Y 3 R p b 2 4 u U H J v Z H V j d C 5 7 U 3 R h b m R h c m R D b 3 N 0 L D h 9 J n F 1 b 3 Q 7 L C Z x d W 9 0 O 1 N l c n Z l c i 5 E Y X R h Y m F z Z V x c L z I v U 1 F M L 2 R l c 2 t 0 b 3 A t d W h n N D N k c F x c X F x t c 3 N x b H N l c n Z l c j A x O 0 F k d m V u d H V y Z V d v c m t z M j A y M i 9 Q c m 9 k d W N 0 a W 9 u L 1 B y b 2 R 1 Y 3 R p b 2 4 u U H J v Z H V j d C 5 7 T G l z d F B y a W N l L D l 9 J n F 1 b 3 Q 7 L C Z x d W 9 0 O 1 N l c n Z l c i 5 E Y X R h Y m F z Z V x c L z I v U 1 F M L 2 R l c 2 t 0 b 3 A t d W h n N D N k c F x c X F x t c 3 N x b H N l c n Z l c j A x O 0 F k d m V u d H V y Z V d v c m t z M j A y M i 9 Q c m 9 k d W N 0 a W 9 u L 1 B y b 2 R 1 Y 3 R p b 2 4 u U H J v Z H V j d C 5 7 U 2 l 6 Z S w x M H 0 m c X V v d D s s J n F 1 b 3 Q 7 U 2 V y d m V y L k R h d G F i Y X N l X F w v M i 9 T U U w v Z G V z a 3 R v c C 1 1 a G c 0 M 2 R w X F x c X G 1 z c 3 F s c 2 V y d m V y M D E 7 Q W R 2 Z W 5 0 d X J l V 2 9 y a 3 M y M D I y L 1 B y b 2 R 1 Y 3 R p b 2 4 v U H J v Z H V j d G l v b i 5 Q c m 9 k d W N 0 L n t T a X p l V W 5 p d E 1 l Y X N 1 c m V D b 2 R l L D E x f S Z x d W 9 0 O y w m c X V v d D t T Z X J 2 Z X I u R G F 0 Y W J h c 2 V c X C 8 y L 1 N R T C 9 k Z X N r d G 9 w L X V o Z z Q z Z H B c X F x c b X N z c W x z Z X J 2 Z X I w M T t B Z H Z l b n R 1 c m V X b 3 J r c z I w M j I v U H J v Z H V j d G l v b i 9 Q c m 9 k d W N 0 a W 9 u L l B y b 2 R 1 Y 3 Q u e 1 d l a W d o d F V u a X R N Z W F z d X J l Q 2 9 k Z S w x M n 0 m c X V v d D s s J n F 1 b 3 Q 7 U 2 V y d m V y L k R h d G F i Y X N l X F w v M i 9 T U U w v Z G V z a 3 R v c C 1 1 a G c 0 M 2 R w X F x c X G 1 z c 3 F s c 2 V y d m V y M D E 7 Q W R 2 Z W 5 0 d X J l V 2 9 y a 3 M y M D I y L 1 B y b 2 R 1 Y 3 R p b 2 4 v U H J v Z H V j d G l v b i 5 Q c m 9 k d W N 0 L n t X Z W l n a H Q s M T N 9 J n F 1 b 3 Q 7 L C Z x d W 9 0 O 1 N l c n Z l c i 5 E Y X R h Y m F z Z V x c L z I v U 1 F M L 2 R l c 2 t 0 b 3 A t d W h n N D N k c F x c X F x t c 3 N x b H N l c n Z l c j A x O 0 F k d m V u d H V y Z V d v c m t z M j A y M i 9 Q c m 9 k d W N 0 a W 9 u L 1 B y b 2 R 1 Y 3 R p b 2 4 u U H J v Z H V j d C 5 7 R G F 5 c 1 R v T W F u d W Z h Y 3 R 1 c m U s M T R 9 J n F 1 b 3 Q 7 L C Z x d W 9 0 O 1 N l c n Z l c i 5 E Y X R h Y m F z Z V x c L z I v U 1 F M L 2 R l c 2 t 0 b 3 A t d W h n N D N k c F x c X F x t c 3 N x b H N l c n Z l c j A x O 0 F k d m V u d H V y Z V d v c m t z M j A y M i 9 Q c m 9 k d W N 0 a W 9 u L 1 B y b 2 R 1 Y 3 R p b 2 4 u U H J v Z H V j d C 5 7 U H J v Z H V j d E x p b m U s M T V 9 J n F 1 b 3 Q 7 L C Z x d W 9 0 O 1 N l c n Z l c i 5 E Y X R h Y m F z Z V x c L z I v U 1 F M L 2 R l c 2 t 0 b 3 A t d W h n N D N k c F x c X F x t c 3 N x b H N l c n Z l c j A x O 0 F k d m V u d H V y Z V d v c m t z M j A y M i 9 Q c m 9 k d W N 0 a W 9 u L 1 B y b 2 R 1 Y 3 R p b 2 4 u U H J v Z H V j d C 5 7 Q 2 x h c 3 M s M T Z 9 J n F 1 b 3 Q 7 L C Z x d W 9 0 O 1 N l c n Z l c i 5 E Y X R h Y m F z Z V x c L z I v U 1 F M L 2 R l c 2 t 0 b 3 A t d W h n N D N k c F x c X F x t c 3 N x b H N l c n Z l c j A x O 0 F k d m V u d H V y Z V d v c m t z M j A y M i 9 Q c m 9 k d W N 0 a W 9 u L 1 B y b 2 R 1 Y 3 R p b 2 4 u U H J v Z H V j d C 5 7 U 3 R 5 b G U s M T d 9 J n F 1 b 3 Q 7 L C Z x d W 9 0 O 1 N l c n Z l c i 5 E Y X R h Y m F z Z V x c L z I v U 1 F M L 2 R l c 2 t 0 b 3 A t d W h n N D N k c F x c X F x t c 3 N x b H N l c n Z l c j A x O 0 F k d m V u d H V y Z V d v c m t z M j A y M i 9 Q c m 9 k d W N 0 a W 9 u L 1 B y b 2 R 1 Y 3 R p b 2 4 u U H J v Z H V j d C 5 7 U H J v Z H V j d F N 1 Y m N h d G V n b 3 J 5 S U Q s M T h 9 J n F 1 b 3 Q 7 L C Z x d W 9 0 O 1 N l c n Z l c i 5 E Y X R h Y m F z Z V x c L z I v U 1 F M L 2 R l c 2 t 0 b 3 A t d W h n N D N k c F x c X F x t c 3 N x b H N l c n Z l c j A x O 0 F k d m V u d H V y Z V d v c m t z M j A y M i 9 Q c m 9 k d W N 0 a W 9 u L 1 B y b 2 R 1 Y 3 R p b 2 4 u U H J v Z H V j d C 5 7 U H J v Z H V j d E 1 v Z G V s S U Q s M T l 9 J n F 1 b 3 Q 7 L C Z x d W 9 0 O 1 N l c n Z l c i 5 E Y X R h Y m F z Z V x c L z I v U 1 F M L 2 R l c 2 t 0 b 3 A t d W h n N D N k c F x c X F x t c 3 N x b H N l c n Z l c j A x O 0 F k d m V u d H V y Z V d v c m t z M j A y M i 9 Q c m 9 k d W N 0 a W 9 u L 1 B y b 2 R 1 Y 3 R p b 2 4 u U H J v Z H V j d C 5 7 U 2 V s b F N 0 Y X J 0 R G F 0 Z S w y M H 0 m c X V v d D s s J n F 1 b 3 Q 7 U 2 V y d m V y L k R h d G F i Y X N l X F w v M i 9 T U U w v Z G V z a 3 R v c C 1 1 a G c 0 M 2 R w X F x c X G 1 z c 3 F s c 2 V y d m V y M D E 7 Q W R 2 Z W 5 0 d X J l V 2 9 y a 3 M y M D I y L 1 B y b 2 R 1 Y 3 R p b 2 4 v U H J v Z H V j d G l v b i 5 Q c m 9 k d W N 0 L n t T Z W x s R W 5 k R G F 0 Z S w y M X 0 m c X V v d D s s J n F 1 b 3 Q 7 U 2 V y d m V y L k R h d G F i Y X N l X F w v M i 9 T U U w v Z G V z a 3 R v c C 1 1 a G c 0 M 2 R w X F x c X G 1 z c 3 F s c 2 V y d m V y M D E 7 Q W R 2 Z W 5 0 d X J l V 2 9 y a 3 M y M D I y L 1 B y b 2 R 1 Y 3 R p b 2 4 v U H J v Z H V j d G l v b i 5 Q c m 9 k d W N 0 L n t E a X N j b 2 5 0 a W 5 1 Z W R E Y X R l L D I y f S Z x d W 9 0 O y w m c X V v d D t T Z X J 2 Z X I u R G F 0 Y W J h c 2 V c X C 8 y L 1 N R T C 9 k Z X N r d G 9 w L X V o Z z Q z Z H B c X F x c b X N z c W x z Z X J 2 Z X I w M T t B Z H Z l b n R 1 c m V X b 3 J r c z I w M j I v U H J v Z H V j d G l v b i 9 Q c m 9 k d W N 0 a W 9 u L l B y b 2 R 1 Y 3 Q u e 3 J v d 2 d 1 a W Q s M j N 9 J n F 1 b 3 Q 7 L C Z x d W 9 0 O 1 N l c n Z l c i 5 E Y X R h Y m F z Z V x c L z I v U 1 F M L 2 R l c 2 t 0 b 3 A t d W h n N D N k c F x c X F x t c 3 N x b H N l c n Z l c j A x O 0 F k d m V u d H V y Z V d v c m t z M j A y M i 9 Q c m 9 k d W N 0 a W 9 u L 1 B y b 2 R 1 Y 3 R p b 2 4 u U H J v Z H V j d C 5 7 T W 9 k a W Z p Z W R E Y X R l L D I 0 f S Z x d W 9 0 O 1 0 s J n F 1 b 3 Q 7 U m V s Y X R p b 2 5 z a G l w S W 5 m b y Z x d W 9 0 O z p b X X 0 i I C 8 + P C 9 T d G F i b G V F b n R y a W V z P j w v S X R l b T 4 8 S X R l b T 4 8 S X R l b U x v Y 2 F 0 a W 9 u P j x J d G V t V H l w Z T 5 G b 3 J t d W x h P C 9 J d G V t V H l w Z T 4 8 S X R l b V B h d G g + U 2 V j d G l v b j E v U H J v Z H V j d C 9 T b 3 V y Y 2 U 8 L 0 l 0 Z W 1 Q Y X R o P j w v S X R l b U x v Y 2 F 0 a W 9 u P j x T d G F i b G V F b n R y a W V z I C 8 + P C 9 J d G V t P j x J d G V t P j x J d G V t T G 9 j Y X R p b 2 4 + P E l 0 Z W 1 U e X B l P k Z v c m 1 1 b G E 8 L 0 l 0 Z W 1 U e X B l P j x J d G V t U G F 0 a D 5 T Z W N 0 a W 9 u M S 9 Q c m 9 k d W N 0 L 0 F k d m V u d H V y Z V d v c m t z M j A y M j w v S X R l b V B h d G g + P C 9 J d G V t T G 9 j Y X R p b 2 4 + P F N 0 Y W J s Z U V u d H J p Z X M g L z 4 8 L 0 l 0 Z W 0 + P E l 0 Z W 0 + P E l 0 Z W 1 M b 2 N h d G l v b j 4 8 S X R l b V R 5 c G U + R m 9 y b X V s Y T w v S X R l b V R 5 c G U + P E l 0 Z W 1 Q Y X R o P l N l Y 3 R p b 2 4 x L 1 B y b 2 R 1 Y 3 Q v U H J v Z H V j d G l v b l 9 Q c m 9 k d W N 0 P C 9 J d G V t U G F 0 a D 4 8 L 0 l 0 Z W 1 M b 2 N h d G l v b j 4 8 U 3 R h Y m x l R W 5 0 c m l l c y A v P j w v S X R l b T 4 8 S X R l b T 4 8 S X R l b U x v Y 2 F 0 a W 9 u P j x J d G V t V H l w Z T 5 G b 3 J t d W x h P C 9 J d G V t V H l w Z T 4 8 S X R l b V B h d G g + U 2 V j d G l v b j E v Q 2 F 0 Z W d v c n k 8 L 0 l 0 Z W 1 Q Y X R o P j w v S X R l b U x v Y 2 F 0 a W 9 u P j x T d G F i b G V F b n R y a W V z P j x F b n R y e S B U e X B l P S J J c 1 B y a X Z h d G U i I F Z h b H V l P S J s M C I g L z 4 8 R W 5 0 c n k g V H l w Z T 0 i U X V l c n l J R C I g V m F s d W U 9 I n M z O W Q x N z Z j N C 0 y M j h i L T R j M j I t O D A 3 N y 1 m Z T l l N z l k M D h l O D k i I C 8 + P E V u d H J 5 I F R 5 c G U 9 I k Z p b G x F b m F i b G V k I i B W Y W x 1 Z T 0 i b D A i I C 8 + P E V u d H J 5 I F R 5 c G U 9 I k Z p b G x P Y m p l Y 3 R U e X B l I i B W Y W x 1 Z T 0 i c 0 N v b m 5 l Y 3 R p b 2 5 P b m x 5 I i A v P j x F b n R y e S B U e X B l P S J G a W x s V G 9 E Y X R h T W 9 k Z W x F b m F i b G V k I i B W Y W x 1 Z T 0 i b D A i I C 8 + P E V u d H J 5 I F R 5 c G U 9 I k 5 h d m l n Y X R p b 2 5 T d G V w T m F t Z S I g V m F s d W U 9 I n N O Y X Z p Z 2 F 0 a W 9 u I i A v P j x F b n R y e S B U e X B l P S J O Y W 1 l V X B k Y X R l Z E F m d G V y R m l s b C I g V m F s d W U 9 I m w x I i A v P j x F b n R y e S B U e X B l P S J S Z X N 1 b H R U e X B l I i B W Y W x 1 Z T 0 i c 1 R h Y m x l I i A v P j x F b n R y e S B U e X B l P S J C d W Z m Z X J O Z X h 0 U m V m c m V z a C I g V m F s d W U 9 I m w x I i A v P j x F b n R y e S B U e X B l P S J G a W x s Z W R D b 2 1 w b G V 0 Z V J l c 3 V s d F R v V 2 9 y a 3 N o Z W V 0 I i B W Y W x 1 Z T 0 i b D A i I C 8 + P E V u d H J 5 I F R 5 c G U 9 I k F k Z G V k V G 9 E Y X R h T W 9 k Z W w i I F Z h b H V l P S J s M C I g L z 4 8 R W 5 0 c n k g V H l w Z T 0 i R m l s b E V y c m 9 y Q 2 9 k Z S I g V m F s d W U 9 I n N V b m t u b 3 d u I i A v P j x F b n R y e S B U e X B l P S J G a W x s T G F z d F V w Z G F 0 Z W Q i I F Z h b H V l P S J k M j A y N S 0 w N i 0 w M l Q y M j o w N D o 1 N C 4 4 N z M 2 N j M 5 W i I g L z 4 8 R W 5 0 c n k g V H l w Z T 0 i R m l s b F N 0 Y X R 1 c y I g V m F s d W U 9 I n N D b 2 1 w b G V 0 Z S I g L z 4 8 L 1 N 0 Y W J s Z U V u d H J p Z X M + P C 9 J d G V t P j x J d G V t P j x J d G V t T G 9 j Y X R p b 2 4 + P E l 0 Z W 1 U e X B l P k Z v c m 1 1 b G E 8 L 0 l 0 Z W 1 U e X B l P j x J d G V t U G F 0 a D 5 T Z W N 0 a W 9 u M S 9 D Y X R l Z 2 9 y e S 9 T b 3 V y Y 2 U 8 L 0 l 0 Z W 1 Q Y X R o P j w v S X R l b U x v Y 2 F 0 a W 9 u P j x T d G F i b G V F b n R y a W V z I C 8 + P C 9 J d G V t P j x J d G V t P j x J d G V t T G 9 j Y X R p b 2 4 + P E l 0 Z W 1 U e X B l P k Z v c m 1 1 b G E 8 L 0 l 0 Z W 1 U e X B l P j x J d G V t U G F 0 a D 5 T Z W N 0 a W 9 u M S 9 D Y X R l Z 2 9 y e S 9 B Z H Z l b n R 1 c m V X b 3 J r c z I w M j I 8 L 0 l 0 Z W 1 Q Y X R o P j w v S X R l b U x v Y 2 F 0 a W 9 u P j x T d G F i b G V F b n R y a W V z I C 8 + P C 9 J d G V t P j x J d G V t P j x J d G V t T G 9 j Y X R p b 2 4 + P E l 0 Z W 1 U e X B l P k Z v c m 1 1 b G E 8 L 0 l 0 Z W 1 U e X B l P j x J d G V t U G F 0 a D 5 T Z W N 0 a W 9 u M S 9 D Y X R l Z 2 9 y e S 9 Q c m 9 k d W N 0 a W 9 u X 1 B y b 2 R 1 Y 3 R D Y X R l Z 2 9 y e T w v S X R l b V B h d G g + P C 9 J d G V t T G 9 j Y X R p b 2 4 + P F N 0 Y W J s Z U V u d H J p Z X M g L z 4 8 L 0 l 0 Z W 0 + P E l 0 Z W 0 + P E l 0 Z W 1 M b 2 N h d G l v b j 4 8 S X R l b V R 5 c G U + R m 9 y b X V s Y T w v S X R l b V R 5 c G U + P E l 0 Z W 1 Q Y X R o P l N l Y 3 R p b 2 4 x L 1 N 1 Y m N h d G V n b 3 J 5 P C 9 J d G V t U G F 0 a D 4 8 L 0 l 0 Z W 1 M b 2 N h d G l v b j 4 8 U 3 R h Y m x l R W 5 0 c m l l c z 4 8 R W 5 0 c n k g V H l w Z T 0 i S X N Q c m l 2 Y X R l I i B W Y W x 1 Z T 0 i b D A i I C 8 + P E V u d H J 5 I F R 5 c G U 9 I l F 1 Z X J 5 S U Q i I F Z h b H V l P S J z O T I 3 Z T M 1 N j k t Y 2 R j O S 0 0 Z j Q 1 L T l m N W Y t Z T Z m M G M 5 N j g z N m U 0 I i A v P j x F b n R y e S B U e X B l P S J G a W x s R W 5 h Y m x l Z C I g V m F s d W U 9 I m w w I i A v P j x F b n R y e S B U e X B l P S J G a W x s T 2 J q Z W N 0 V H l w Z S I g V m F s d W U 9 I n N D b 2 5 u Z W N 0 a W 9 u T 2 5 s e S I g L z 4 8 R W 5 0 c n k g V H l w Z T 0 i R m l s b F R v R G F 0 Y U 1 v Z G V s R W 5 h Y m x l Z C I g V m F s d W U 9 I m w w I i A v P j x F b n R y e S B U e X B l P S J O Y X Z p Z 2 F 0 a W 9 u U 3 R l c E 5 h b W U i I F Z h b H V l P S J z T m F 2 a W d h d G l v b i 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U t M D Y t M D J U M j I 6 M D Q 6 N T Q u O D c 1 N j U 4 N 1 o i I C 8 + P E V u d H J 5 I F R 5 c G U 9 I k Z p b G x T d G F 0 d X M i I F Z h b H V l P S J z Q 2 9 t c G x l d G U i I C 8 + P C 9 T d G F i b G V F b n R y a W V z P j w v S X R l b T 4 8 S X R l b T 4 8 S X R l b U x v Y 2 F 0 a W 9 u P j x J d G V t V H l w Z T 5 G b 3 J t d W x h P C 9 J d G V t V H l w Z T 4 8 S X R l b V B h d G g + U 2 V j d G l v b j E v U 3 V i Y 2 F 0 Z W d v c n k v U 2 9 1 c m N l P C 9 J d G V t U G F 0 a D 4 8 L 0 l 0 Z W 1 M b 2 N h d G l v b j 4 8 U 3 R h Y m x l R W 5 0 c m l l c y A v P j w v S X R l b T 4 8 S X R l b T 4 8 S X R l b U x v Y 2 F 0 a W 9 u P j x J d G V t V H l w Z T 5 G b 3 J t d W x h P C 9 J d G V t V H l w Z T 4 8 S X R l b V B h d G g + U 2 V j d G l v b j E v U 3 V i Y 2 F 0 Z W d v c n k v Q W R 2 Z W 5 0 d X J l V 2 9 y a 3 M y M D I y P C 9 J d G V t U G F 0 a D 4 8 L 0 l 0 Z W 1 M b 2 N h d G l v b j 4 8 U 3 R h Y m x l R W 5 0 c m l l c y A v P j w v S X R l b T 4 8 S X R l b T 4 8 S X R l b U x v Y 2 F 0 a W 9 u P j x J d G V t V H l w Z T 5 G b 3 J t d W x h P C 9 J d G V t V H l w Z T 4 8 S X R l b V B h d G g + U 2 V j d G l v b j E v U 3 V i Y 2 F 0 Z W d v c n k v U H J v Z H V j d G l v b l 9 Q c m 9 k d W N 0 U 3 V i Y 2 F 0 Z W d v c n k 8 L 0 l 0 Z W 1 Q Y X R o P j w v S X R l b U x v Y 2 F 0 a W 9 u P j x T d G F i b G V F b n R y a W V z I C 8 + P C 9 J d G V t P j x J d G V t P j x J d G V t T G 9 j Y X R p b 2 4 + P E l 0 Z W 1 U e X B l P k Z v c m 1 1 b G E 8 L 0 l 0 Z W 1 U e X B l P j x J d G V t U G F 0 a D 5 T Z W N 0 a W 9 u M S 9 Q c m 9 k d W N 0 L 1 J l b m F t Z W Q l M j B D b 2 x 1 b W 5 z P C 9 J d G V t U G F 0 a D 4 8 L 0 l 0 Z W 1 M b 2 N h d G l v b j 4 8 U 3 R h Y m x l R W 5 0 c m l l c y A v P j w v S X R l b T 4 8 S X R l b T 4 8 S X R l b U x v Y 2 F 0 a W 9 u P j x J d G V t V H l w Z T 5 G b 3 J t d W x h P C 9 J d G V t V H l w Z T 4 8 S X R l b V B h d G g + U 2 V j d G l v b j E v Q 2 F 0 Z W d v c n k v U m V u Y W 1 l Z C U y M E N v b H V t b n M 8 L 0 l 0 Z W 1 Q Y X R o P j w v S X R l b U x v Y 2 F 0 a W 9 u P j x T d G F i b G V F b n R y a W V z I C 8 + P C 9 J d G V t P j x J d G V t P j x J d G V t T G 9 j Y X R p b 2 4 + P E l 0 Z W 1 U e X B l P k Z v c m 1 1 b G E 8 L 0 l 0 Z W 1 U e X B l P j x J d G V t U G F 0 a D 5 T Z W N 0 a W 9 u M S 9 T d W J j Y X R l Z 2 9 y e S 9 S Z W 5 h b W V k J T I w Q 2 9 s d W 1 u c z w v S X R l b V B h d G g + P C 9 J d G V t T G 9 j Y X R p b 2 4 + P F N 0 Y W J s Z U V u d H J p Z X M g L z 4 8 L 0 l 0 Z W 0 + P E l 0 Z W 0 + P E l 0 Z W 1 M b 2 N h d G l v b j 4 8 S X R l b V R 5 c G U + R m 9 y b X V s Y T w v S X R l b V R 5 c G U + P E l 0 Z W 1 Q Y X R o P l N l Y 3 R p b 2 4 x L 0 Z h Y 3 Q l M j B P c m R l c j w v S X R l b V B h d G g + P C 9 J d G V t T G 9 j Y X R p b 2 4 + P F N 0 Y W J s Z U V u d H J p Z X M + P E V u d H J 5 I F R 5 c G U 9 I k l z U H J p d m F 0 Z S I g V m F s d W U 9 I m w w I i A v P j x F b n R y e S B U e X B l P S J R d W V y e U l E I i B W Y W x 1 Z T 0 i c z h l Y W M z N 2 R h L T l m Y z M t N D F i N y 0 4 O D E y L W J m Y z J i M j V i N D J m N S I g L z 4 8 R W 5 0 c n k g V H l w Z T 0 i U X V l c n l H c m 9 1 c E l E I i B W Y W x 1 Z T 0 i c 2 U w N z g 5 Z T M 5 L W U x O T g t N D B i Y i 1 h N W N m L W V l Y z Y 0 Y z R m O D E 0 M i 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N h b G V z T 3 J k Z X J J R C Z x d W 9 0 O y w m c X V v d D t T Y W x l c 0 9 y Z G V y R G V 0 Y W l s S U Q m c X V v d D s s J n F 1 b 3 Q 7 Q 2 F y c m l l c l R y Y W N r a W 5 n T n V t Y m V y J n F 1 b 3 Q 7 L C Z x d W 9 0 O 0 9 y Z G V y U X R 5 J n F 1 b 3 Q 7 L C Z x d W 9 0 O 1 B y b 2 R 1 Y 3 R J R C Z x d W 9 0 O y w m c X V v d D t T c G V j a W F s T 2 Z m Z X J J R C Z x d W 9 0 O y w m c X V v d D t V b m l 0 U H J p Y 2 U m c X V v d D s s J n F 1 b 3 Q 7 V W 5 p d F B y a W N l R G l z Y 2 9 1 b n Q m c X V v d D s s J n F 1 b 3 Q 7 T G l u Z V R v d G F s J n F 1 b 3 Q 7 L C Z x d W 9 0 O 3 J v d 2 d 1 a W Q m c X V v d D s s J n F 1 b 3 Q 7 T W 9 k a W Z p Z W R E Y X R l J n F 1 b 3 Q 7 L C Z x d W 9 0 O 1 J l d m l z a W 9 u T n V t Y m V y J n F 1 b 3 Q 7 L C Z x d W 9 0 O 0 9 y Z G V y R G F 0 Z S Z x d W 9 0 O y w m c X V v d D t E d W V E Y X R l J n F 1 b 3 Q 7 L C Z x d W 9 0 O 1 N o a X B E Y X R l J n F 1 b 3 Q 7 L C Z x d W 9 0 O 1 N 0 Y X R 1 c y Z x d W 9 0 O y w m c X V v d D t P b m x p b m V P c m R l c k Z s Y W c m c X V v d D s s J n F 1 b 3 Q 7 U 2 F s Z X N P c m R l c k 5 1 b W J l c i Z x d W 9 0 O y w m c X V v d D t Q d X J j a G F z Z U 9 y Z G V y T n V t Y m V y J n F 1 b 3 Q 7 L C Z x d W 9 0 O 0 F j Y 2 9 1 b n R O d W 1 i Z X I m c X V v d D s s J n F 1 b 3 Q 7 Q 3 V z d G 9 t Z X J J R C Z x d W 9 0 O y w m c X V v d D t T Y W x l c 1 B l c n N v b k l E J n F 1 b 3 Q 7 L C Z x d W 9 0 O 1 R l c n J p d G 9 y e U l E J n F 1 b 3 Q 7 L C Z x d W 9 0 O 0 J p b G x U b 0 F k Z H J l c 3 N J R C Z x d W 9 0 O y w m c X V v d D t T a G l w V G 9 B Z G R y Z X N z S U Q m c X V v d D s s J n F 1 b 3 Q 7 U 2 h p c E 1 l d G h v Z E l E J n F 1 b 3 Q 7 L C Z x d W 9 0 O 0 N y Z W R p d E N h c m R J R C Z x d W 9 0 O y w m c X V v d D t D c m V k a X R D Y X J k Q X B w c m 9 2 Y W x D b 2 R l J n F 1 b 3 Q 7 L C Z x d W 9 0 O 0 N 1 c n J l b m N 5 U m F 0 Z U l E J n F 1 b 3 Q 7 L C Z x d W 9 0 O 1 N 1 Y l R v d G F s J n F 1 b 3 Q 7 L C Z x d W 9 0 O 1 R h e E F t d C Z x d W 9 0 O y w m c X V v d D t G c m V p Z 2 h 0 J n F 1 b 3 Q 7 L C Z x d W 9 0 O 1 R v d G F s R H V l J n F 1 b 3 Q 7 L C Z x d W 9 0 O 0 N v b W 1 l b n Q m c X V v d D s s J n F 1 b 3 Q 7 c m 9 3 Z 3 V p Z C 4 x J n F 1 b 3 Q 7 L C Z x d W 9 0 O 0 1 v Z G l m a W V k R G F 0 Z S 4 x J n F 1 b 3 Q 7 X S I g L z 4 8 R W 5 0 c n k g V H l w Z T 0 i R m l s b E N v b H V t b l R 5 c G V z I i B W Y W x 1 Z T 0 i c 0 F n S U d E Q U l D R V J F U E J n Y 0 5 C d 2 N I R F F F R 0 J n W U N B Z 0 l D Q W d J Q 0 J n S V J F U k V S Q m d Z S C I g L z 4 8 R W 5 0 c n k g V H l w Z T 0 i R m l s b E x h c 3 R V c G R h d G V k I i B W Y W x 1 Z T 0 i Z D I w M j U t M D Y t M D d U M T k 6 M D Q 6 N T k u N j Y 2 N T k z M l o i I C 8 + P E V u d H J 5 I F R 5 c G U 9 I k Z p b G x F c n J v c k N v d W 5 0 I i B W Y W x 1 Z T 0 i b D A i I C 8 + P E V u d H J 5 I F R 5 c G U 9 I k Z p b G x F c n J v c k N v Z G U i I F Z h b H V l P S J z V W 5 r b m 9 3 b i I g L z 4 8 R W 5 0 c n k g V H l w Z T 0 i R m l s b E N v d W 5 0 I i B W Y W x 1 Z T 0 i b D E y M T M x N y I g L z 4 8 R W 5 0 c n k g V H l w Z T 0 i U G l 2 b 3 R P Y m p l Y 3 R O Y W 1 l I i B W Y W x 1 Z T 0 i c 3 B p d m 9 0 d G F i b G V z I V B p d m 9 0 V G F i b G U y I i A v P j x F b n R y e S B U e X B l P S J B Z G R l Z F R v R G F 0 Y U 1 v Z G V s I i B W Y W x 1 Z T 0 i b D E i I C 8 + P E V u d H J 5 I F R 5 c G U 9 I l J l b G F 0 a W 9 u c 2 h p c E l u Z m 9 D b 2 5 0 Y W l u Z X I i I F Z h b H V l P S J z e y Z x d W 9 0 O 2 N v b H V t b k N v d W 5 0 J n F 1 b 3 Q 7 O j M 2 L C Z x d W 9 0 O 2 t l e U N v b H V t b k 5 h b W V z J n F 1 b 3 Q 7 O l t d L C Z x d W 9 0 O 3 F 1 Z X J 5 U m V s Y X R p b 2 5 z a G l w c y Z x d W 9 0 O z p b X S w m c X V v d D t j b 2 x 1 b W 5 J Z G V u d G l 0 a W V z J n F 1 b 3 Q 7 O l s m c X V v d D t T Z X J 2 Z X I u R G F 0 Y W J h c 2 V c X C 8 y L 1 N R T C 9 k Z X N r d G 9 w L X V o Z z Q z Z H B c X F x c b X N z c W x z Z X J 2 Z X I w M T t B Z H Z l b n R 1 c m V X b 3 J r c z I w M j I v U 2 F s Z X M v U 2 F s Z X M u U 2 F s Z X N P c m R l c k R l d G F p b C 5 7 U 2 F s Z X N P c m R l c k l E L D B 9 J n F 1 b 3 Q 7 L C Z x d W 9 0 O 1 N l c n Z l c i 5 E Y X R h Y m F z Z V x c L z I v U 1 F M L 2 R l c 2 t 0 b 3 A t d W h n N D N k c F x c X F x t c 3 N x b H N l c n Z l c j A x O 0 F k d m V u d H V y Z V d v c m t z M j A y M i 9 T Y W x l c y 9 T Y W x l c y 5 T Y W x l c 0 9 y Z G V y R G V 0 Y W l s L n t T Y W x l c 0 9 y Z G V y R G V 0 Y W l s S U Q s M X 0 m c X V v d D s s J n F 1 b 3 Q 7 U 2 V y d m V y L k R h d G F i Y X N l X F w v M i 9 T U U w v Z G V z a 3 R v c C 1 1 a G c 0 M 2 R w X F x c X G 1 z c 3 F s c 2 V y d m V y M D E 7 Q W R 2 Z W 5 0 d X J l V 2 9 y a 3 M y M D I y L 1 N h b G V z L 1 N h b G V z L l N h b G V z T 3 J k Z X J E Z X R h a W w u e 0 N h c n J p Z X J U c m F j a 2 l u Z 0 5 1 b W J l c i w y f S Z x d W 9 0 O y w m c X V v d D t T Z X J 2 Z X I u R G F 0 Y W J h c 2 V c X C 8 y L 1 N R T C 9 k Z X N r d G 9 w L X V o Z z Q z Z H B c X F x c b X N z c W x z Z X J 2 Z X I w M T t B Z H Z l b n R 1 c m V X b 3 J r c z I w M j I v U 2 F s Z X M v U 2 F s Z X M u U 2 F s Z X N P c m R l c k R l d G F p b C 5 7 T 3 J k Z X J R d H k s M 3 0 m c X V v d D s s J n F 1 b 3 Q 7 U 2 V y d m V y L k R h d G F i Y X N l X F w v M i 9 T U U w v Z G V z a 3 R v c C 1 1 a G c 0 M 2 R w X F x c X G 1 z c 3 F s c 2 V y d m V y M D E 7 Q W R 2 Z W 5 0 d X J l V 2 9 y a 3 M y M D I y L 1 N h b G V z L 1 N h b G V z L l N h b G V z T 3 J k Z X J E Z X R h a W w u e 1 B y b 2 R 1 Y 3 R J R C w 0 f S Z x d W 9 0 O y w m c X V v d D t T Z X J 2 Z X I u R G F 0 Y W J h c 2 V c X C 8 y L 1 N R T C 9 k Z X N r d G 9 w L X V o Z z Q z Z H B c X F x c b X N z c W x z Z X J 2 Z X I w M T t B Z H Z l b n R 1 c m V X b 3 J r c z I w M j I v U 2 F s Z X M v U 2 F s Z X M u U 2 F s Z X N P c m R l c k R l d G F p b C 5 7 U 3 B l Y 2 l h b E 9 m Z m V y S U Q s N X 0 m c X V v d D s s J n F 1 b 3 Q 7 U 2 V y d m V y L k R h d G F i Y X N l X F w v M i 9 T U U w v Z G V z a 3 R v c C 1 1 a G c 0 M 2 R w X F x c X G 1 z c 3 F s c 2 V y d m V y M D E 7 Q W R 2 Z W 5 0 d X J l V 2 9 y a 3 M y M D I y L 1 N h b G V z L 1 N h b G V z L l N h b G V z T 3 J k Z X J E Z X R h a W w u e 1 V u a X R Q c m l j Z S w 2 f S Z x d W 9 0 O y w m c X V v d D t T Z X J 2 Z X I u R G F 0 Y W J h c 2 V c X C 8 y L 1 N R T C 9 k Z X N r d G 9 w L X V o Z z Q z Z H B c X F x c b X N z c W x z Z X J 2 Z X I w M T t B Z H Z l b n R 1 c m V X b 3 J r c z I w M j I v U 2 F s Z X M v U 2 F s Z X M u U 2 F s Z X N P c m R l c k R l d G F p b C 5 7 V W 5 p d F B y a W N l R G l z Y 2 9 1 b n Q s N 3 0 m c X V v d D s s J n F 1 b 3 Q 7 U 2 V y d m V y L k R h d G F i Y X N l X F w v M i 9 T U U w v Z G V z a 3 R v c C 1 1 a G c 0 M 2 R w X F x c X G 1 z c 3 F s c 2 V y d m V y M D E 7 Q W R 2 Z W 5 0 d X J l V 2 9 y a 3 M y M D I y L 1 N h b G V z L 1 N h b G V z L l N h b G V z T 3 J k Z X J E Z X R h a W w u e 0 x p b m V U b 3 R h b C w 4 f S Z x d W 9 0 O y w m c X V v d D t T Z X J 2 Z X I u R G F 0 Y W J h c 2 V c X C 8 y L 1 N R T C 9 k Z X N r d G 9 w L X V o Z z Q z Z H B c X F x c b X N z c W x z Z X J 2 Z X I w M T t B Z H Z l b n R 1 c m V X b 3 J r c z I w M j I v U 2 F s Z X M v U 2 F s Z X M u U 2 F s Z X N P c m R l c k R l d G F p b C 5 7 c m 9 3 Z 3 V p Z C w 5 f S Z x d W 9 0 O y w m c X V v d D t T Z X J 2 Z X I u R G F 0 Y W J h c 2 V c X C 8 y L 1 N R T C 9 k Z X N r d G 9 w L X V o Z z Q z Z H B c X F x c b X N z c W x z Z X J 2 Z X I w M T t B Z H Z l b n R 1 c m V X b 3 J r c z I w M j I v U 2 F s Z X M v U 2 F s Z X M u U 2 F s Z X N P c m R l c k R l d G F p b C 5 7 T W 9 k a W Z p Z W R E Y X R l L D E w f S Z x d W 9 0 O y w m c X V v d D t T Z X J 2 Z X I u R G F 0 Y W J h c 2 V c X C 8 y L 1 N R T C 9 k Z X N r d G 9 w L X V o Z z Q z Z H B c X F x c b X N z c W x z Z X J 2 Z X I w M T t B Z H Z l b n R 1 c m V X b 3 J r c z I w M j I v U 2 F s Z X M v U 2 F s Z X M u U 2 F s Z X N P c m R l c k h l Y W R l c i 5 7 U m V 2 a X N p b 2 5 O d W 1 i Z X I s M X 0 m c X V v d D s s J n F 1 b 3 Q 7 U 2 V y d m V y L k R h d G F i Y X N l X F w v M i 9 T U U w v Z G V z a 3 R v c C 1 1 a G c 0 M 2 R w X F x c X G 1 z c 3 F s c 2 V y d m V y M D E 7 Q W R 2 Z W 5 0 d X J l V 2 9 y a 3 M y M D I y L 1 N h b G V z L 1 N h b G V z L l N h b G V z T 3 J k Z X J I Z W F k Z X I u e 0 9 y Z G V y R G F 0 Z S w y f S Z x d W 9 0 O y w m c X V v d D t T Z X J 2 Z X I u R G F 0 Y W J h c 2 V c X C 8 y L 1 N R T C 9 k Z X N r d G 9 w L X V o Z z Q z Z H B c X F x c b X N z c W x z Z X J 2 Z X I w M T t B Z H Z l b n R 1 c m V X b 3 J r c z I w M j I v U 2 F s Z X M v U 2 F s Z X M u U 2 F s Z X N P c m R l c k h l Y W R l c i 5 7 R H V l R G F 0 Z S w z f S Z x d W 9 0 O y w m c X V v d D t T Z X J 2 Z X I u R G F 0 Y W J h c 2 V c X C 8 y L 1 N R T C 9 k Z X N r d G 9 w L X V o Z z Q z Z H B c X F x c b X N z c W x z Z X J 2 Z X I w M T t B Z H Z l b n R 1 c m V X b 3 J r c z I w M j I v U 2 F s Z X M v U 2 F s Z X M u U 2 F s Z X N P c m R l c k h l Y W R l c i 5 7 U 2 h p c E R h d G U s N H 0 m c X V v d D s s J n F 1 b 3 Q 7 U 2 V y d m V y L k R h d G F i Y X N l X F w v M i 9 T U U w v Z G V z a 3 R v c C 1 1 a G c 0 M 2 R w X F x c X G 1 z c 3 F s c 2 V y d m V y M D E 7 Q W R 2 Z W 5 0 d X J l V 2 9 y a 3 M y M D I y L 1 N h b G V z L 1 N h b G V z L l N h b G V z T 3 J k Z X J I Z W F k Z X I u e 1 N 0 Y X R 1 c y w 1 f S Z x d W 9 0 O y w m c X V v d D t T Z X J 2 Z X I u R G F 0 Y W J h c 2 V c X C 8 y L 1 N R T C 9 k Z X N r d G 9 w L X V o Z z Q z Z H B c X F x c b X N z c W x z Z X J 2 Z X I w M T t B Z H Z l b n R 1 c m V X b 3 J r c z I w M j I v U 2 F s Z X M v U 2 F s Z X M u U 2 F s Z X N P c m R l c k h l Y W R l c i 5 7 T 2 5 s a W 5 l T 3 J k Z X J G b G F n L D Z 9 J n F 1 b 3 Q 7 L C Z x d W 9 0 O 1 N l c n Z l c i 5 E Y X R h Y m F z Z V x c L z I v U 1 F M L 2 R l c 2 t 0 b 3 A t d W h n N D N k c F x c X F x t c 3 N x b H N l c n Z l c j A x O 0 F k d m V u d H V y Z V d v c m t z M j A y M i 9 T Y W x l c y 9 T Y W x l c y 5 T Y W x l c 0 9 y Z G V y S G V h Z G V y L n t T Y W x l c 0 9 y Z G V y T n V t Y m V y L D d 9 J n F 1 b 3 Q 7 L C Z x d W 9 0 O 1 N l c n Z l c i 5 E Y X R h Y m F z Z V x c L z I v U 1 F M L 2 R l c 2 t 0 b 3 A t d W h n N D N k c F x c X F x t c 3 N x b H N l c n Z l c j A x O 0 F k d m V u d H V y Z V d v c m t z M j A y M i 9 T Y W x l c y 9 T Y W x l c y 5 T Y W x l c 0 9 y Z G V y S G V h Z G V y L n t Q d X J j a G F z Z U 9 y Z G V y T n V t Y m V y L D h 9 J n F 1 b 3 Q 7 L C Z x d W 9 0 O 1 N l c n Z l c i 5 E Y X R h Y m F z Z V x c L z I v U 1 F M L 2 R l c 2 t 0 b 3 A t d W h n N D N k c F x c X F x t c 3 N x b H N l c n Z l c j A x O 0 F k d m V u d H V y Z V d v c m t z M j A y M i 9 T Y W x l c y 9 T Y W x l c y 5 T Y W x l c 0 9 y Z G V y S G V h Z G V y L n t B Y 2 N v d W 5 0 T n V t Y m V y L D l 9 J n F 1 b 3 Q 7 L C Z x d W 9 0 O 1 N l c n Z l c i 5 E Y X R h Y m F z Z V x c L z I v U 1 F M L 2 R l c 2 t 0 b 3 A t d W h n N D N k c F x c X F x t c 3 N x b H N l c n Z l c j A x O 0 F k d m V u d H V y Z V d v c m t z M j A y M i 9 T Y W x l c y 9 T Y W x l c y 5 T Y W x l c 0 9 y Z G V y S G V h Z G V y L n t D d X N 0 b 2 1 l c k l E L D E w f S Z x d W 9 0 O y w m c X V v d D t T Z X J 2 Z X I u R G F 0 Y W J h c 2 V c X C 8 y L 1 N R T C 9 k Z X N r d G 9 w L X V o Z z Q z Z H B c X F x c b X N z c W x z Z X J 2 Z X I w M T t B Z H Z l b n R 1 c m V X b 3 J r c z I w M j I v U 2 F s Z X M v U 2 F s Z X M u U 2 F s Z X N P c m R l c k h l Y W R l c i 5 7 U 2 F s Z X N Q Z X J z b 2 5 J R C w x M X 0 m c X V v d D s s J n F 1 b 3 Q 7 U 2 V y d m V y L k R h d G F i Y X N l X F w v M i 9 T U U w v Z G V z a 3 R v c C 1 1 a G c 0 M 2 R w X F x c X G 1 z c 3 F s c 2 V y d m V y M D E 7 Q W R 2 Z W 5 0 d X J l V 2 9 y a 3 M y M D I y L 1 N h b G V z L 1 N h b G V z L l N h b G V z T 3 J k Z X J I Z W F k Z X I u e 1 R l c n J p d G 9 y e U l E L D E y f S Z x d W 9 0 O y w m c X V v d D t T Z X J 2 Z X I u R G F 0 Y W J h c 2 V c X C 8 y L 1 N R T C 9 k Z X N r d G 9 w L X V o Z z Q z Z H B c X F x c b X N z c W x z Z X J 2 Z X I w M T t B Z H Z l b n R 1 c m V X b 3 J r c z I w M j I v U 2 F s Z X M v U 2 F s Z X M u U 2 F s Z X N P c m R l c k h l Y W R l c i 5 7 Q m l s b F R v Q W R k c m V z c 0 l E L D E z f S Z x d W 9 0 O y w m c X V v d D t T Z X J 2 Z X I u R G F 0 Y W J h c 2 V c X C 8 y L 1 N R T C 9 k Z X N r d G 9 w L X V o Z z Q z Z H B c X F x c b X N z c W x z Z X J 2 Z X I w M T t B Z H Z l b n R 1 c m V X b 3 J r c z I w M j I v U 2 F s Z X M v U 2 F s Z X M u U 2 F s Z X N P c m R l c k h l Y W R l c i 5 7 U 2 h p c F R v Q W R k c m V z c 0 l E L D E 0 f S Z x d W 9 0 O y w m c X V v d D t T Z X J 2 Z X I u R G F 0 Y W J h c 2 V c X C 8 y L 1 N R T C 9 k Z X N r d G 9 w L X V o Z z Q z Z H B c X F x c b X N z c W x z Z X J 2 Z X I w M T t B Z H Z l b n R 1 c m V X b 3 J r c z I w M j I v U 2 F s Z X M v U 2 F s Z X M u U 2 F s Z X N P c m R l c k h l Y W R l c i 5 7 U 2 h p c E 1 l d G h v Z E l E L D E 1 f S Z x d W 9 0 O y w m c X V v d D t T Z X J 2 Z X I u R G F 0 Y W J h c 2 V c X C 8 y L 1 N R T C 9 k Z X N r d G 9 w L X V o Z z Q z Z H B c X F x c b X N z c W x z Z X J 2 Z X I w M T t B Z H Z l b n R 1 c m V X b 3 J r c z I w M j I v U 2 F s Z X M v U 2 F s Z X M u U 2 F s Z X N P c m R l c k h l Y W R l c i 5 7 Q 3 J l Z G l 0 Q 2 F y Z E l E L D E 2 f S Z x d W 9 0 O y w m c X V v d D t T Z X J 2 Z X I u R G F 0 Y W J h c 2 V c X C 8 y L 1 N R T C 9 k Z X N r d G 9 w L X V o Z z Q z Z H B c X F x c b X N z c W x z Z X J 2 Z X I w M T t B Z H Z l b n R 1 c m V X b 3 J r c z I w M j I v U 2 F s Z X M v U 2 F s Z X M u U 2 F s Z X N P c m R l c k h l Y W R l c i 5 7 Q 3 J l Z G l 0 Q 2 F y Z E F w c H J v d m F s Q 2 9 k Z S w x N 3 0 m c X V v d D s s J n F 1 b 3 Q 7 U 2 V y d m V y L k R h d G F i Y X N l X F w v M i 9 T U U w v Z G V z a 3 R v c C 1 1 a G c 0 M 2 R w X F x c X G 1 z c 3 F s c 2 V y d m V y M D E 7 Q W R 2 Z W 5 0 d X J l V 2 9 y a 3 M y M D I y L 1 N h b G V z L 1 N h b G V z L l N h b G V z T 3 J k Z X J I Z W F k Z X I u e 0 N 1 c n J l b m N 5 U m F 0 Z U l E L D E 4 f S Z x d W 9 0 O y w m c X V v d D t T Z X J 2 Z X I u R G F 0 Y W J h c 2 V c X C 8 y L 1 N R T C 9 k Z X N r d G 9 w L X V o Z z Q z Z H B c X F x c b X N z c W x z Z X J 2 Z X I w M T t B Z H Z l b n R 1 c m V X b 3 J r c z I w M j I v U 2 F s Z X M v U 2 F s Z X M u U 2 F s Z X N P c m R l c k h l Y W R l c i 5 7 U 3 V i V G 9 0 Y W w s M T l 9 J n F 1 b 3 Q 7 L C Z x d W 9 0 O 1 N l c n Z l c i 5 E Y X R h Y m F z Z V x c L z I v U 1 F M L 2 R l c 2 t 0 b 3 A t d W h n N D N k c F x c X F x t c 3 N x b H N l c n Z l c j A x O 0 F k d m V u d H V y Z V d v c m t z M j A y M i 9 T Y W x l c y 9 T Y W x l c y 5 T Y W x l c 0 9 y Z G V y S G V h Z G V y L n t U Y X h B b X Q s M j B 9 J n F 1 b 3 Q 7 L C Z x d W 9 0 O 1 N l c n Z l c i 5 E Y X R h Y m F z Z V x c L z I v U 1 F M L 2 R l c 2 t 0 b 3 A t d W h n N D N k c F x c X F x t c 3 N x b H N l c n Z l c j A x O 0 F k d m V u d H V y Z V d v c m t z M j A y M i 9 T Y W x l c y 9 T Y W x l c y 5 T Y W x l c 0 9 y Z G V y S G V h Z G V y L n t G c m V p Z 2 h 0 L D I x f S Z x d W 9 0 O y w m c X V v d D t T Z X J 2 Z X I u R G F 0 Y W J h c 2 V c X C 8 y L 1 N R T C 9 k Z X N r d G 9 w L X V o Z z Q z Z H B c X F x c b X N z c W x z Z X J 2 Z X I w M T t B Z H Z l b n R 1 c m V X b 3 J r c z I w M j I v U 2 F s Z X M v U 2 F s Z X M u U 2 F s Z X N P c m R l c k h l Y W R l c i 5 7 V G 9 0 Y W x E d W U s M j J 9 J n F 1 b 3 Q 7 L C Z x d W 9 0 O 1 N l c n Z l c i 5 E Y X R h Y m F z Z V x c L z I v U 1 F M L 2 R l c 2 t 0 b 3 A t d W h n N D N k c F x c X F x t c 3 N x b H N l c n Z l c j A x O 0 F k d m V u d H V y Z V d v c m t z M j A y M i 9 T Y W x l c y 9 T Y W x l c y 5 T Y W x l c 0 9 y Z G V y S G V h Z G V y L n t D b 2 1 t Z W 5 0 L D I z f S Z x d W 9 0 O y w m c X V v d D t T Z X J 2 Z X I u R G F 0 Y W J h c 2 V c X C 8 y L 1 N R T C 9 k Z X N r d G 9 w L X V o Z z Q z Z H B c X F x c b X N z c W x z Z X J 2 Z X I w M T t B Z H Z l b n R 1 c m V X b 3 J r c z I w M j I v U 2 F s Z X M v U 2 F s Z X M u U 2 F s Z X N P c m R l c k h l Y W R l c i 5 7 c m 9 3 Z 3 V p Z C w y N H 0 m c X V v d D s s J n F 1 b 3 Q 7 U 2 V y d m V y L k R h d G F i Y X N l X F w v M i 9 T U U w v Z G V z a 3 R v c C 1 1 a G c 0 M 2 R w X F x c X G 1 z c 3 F s c 2 V y d m V y M D E 7 Q W R 2 Z W 5 0 d X J l V 2 9 y a 3 M y M D I y L 1 N h b G V z L 1 N h b G V z L l N h b G V z T 3 J k Z X J I Z W F k Z X I u e 0 1 v Z G l m a W V k R G F 0 Z S w y N X 0 m c X V v d D t d L C Z x d W 9 0 O 0 N v b H V t b k N v d W 5 0 J n F 1 b 3 Q 7 O j M 2 L C Z x d W 9 0 O 0 t l e U N v b H V t b k 5 h b W V z J n F 1 b 3 Q 7 O l t d L C Z x d W 9 0 O 0 N v b H V t b k l k Z W 5 0 a X R p Z X M m c X V v d D s 6 W y Z x d W 9 0 O 1 N l c n Z l c i 5 E Y X R h Y m F z Z V x c L z I v U 1 F M L 2 R l c 2 t 0 b 3 A t d W h n N D N k c F x c X F x t c 3 N x b H N l c n Z l c j A x O 0 F k d m V u d H V y Z V d v c m t z M j A y M i 9 T Y W x l c y 9 T Y W x l c y 5 T Y W x l c 0 9 y Z G V y R G V 0 Y W l s L n t T Y W x l c 0 9 y Z G V y S U Q s M H 0 m c X V v d D s s J n F 1 b 3 Q 7 U 2 V y d m V y L k R h d G F i Y X N l X F w v M i 9 T U U w v Z G V z a 3 R v c C 1 1 a G c 0 M 2 R w X F x c X G 1 z c 3 F s c 2 V y d m V y M D E 7 Q W R 2 Z W 5 0 d X J l V 2 9 y a 3 M y M D I y L 1 N h b G V z L 1 N h b G V z L l N h b G V z T 3 J k Z X J E Z X R h a W w u e 1 N h b G V z T 3 J k Z X J E Z X R h a W x J R C w x f S Z x d W 9 0 O y w m c X V v d D t T Z X J 2 Z X I u R G F 0 Y W J h c 2 V c X C 8 y L 1 N R T C 9 k Z X N r d G 9 w L X V o Z z Q z Z H B c X F x c b X N z c W x z Z X J 2 Z X I w M T t B Z H Z l b n R 1 c m V X b 3 J r c z I w M j I v U 2 F s Z X M v U 2 F s Z X M u U 2 F s Z X N P c m R l c k R l d G F p b C 5 7 Q 2 F y c m l l c l R y Y W N r a W 5 n T n V t Y m V y L D J 9 J n F 1 b 3 Q 7 L C Z x d W 9 0 O 1 N l c n Z l c i 5 E Y X R h Y m F z Z V x c L z I v U 1 F M L 2 R l c 2 t 0 b 3 A t d W h n N D N k c F x c X F x t c 3 N x b H N l c n Z l c j A x O 0 F k d m V u d H V y Z V d v c m t z M j A y M i 9 T Y W x l c y 9 T Y W x l c y 5 T Y W x l c 0 9 y Z G V y R G V 0 Y W l s L n t P c m R l c l F 0 e S w z f S Z x d W 9 0 O y w m c X V v d D t T Z X J 2 Z X I u R G F 0 Y W J h c 2 V c X C 8 y L 1 N R T C 9 k Z X N r d G 9 w L X V o Z z Q z Z H B c X F x c b X N z c W x z Z X J 2 Z X I w M T t B Z H Z l b n R 1 c m V X b 3 J r c z I w M j I v U 2 F s Z X M v U 2 F s Z X M u U 2 F s Z X N P c m R l c k R l d G F p b C 5 7 U H J v Z H V j d E l E L D R 9 J n F 1 b 3 Q 7 L C Z x d W 9 0 O 1 N l c n Z l c i 5 E Y X R h Y m F z Z V x c L z I v U 1 F M L 2 R l c 2 t 0 b 3 A t d W h n N D N k c F x c X F x t c 3 N x b H N l c n Z l c j A x O 0 F k d m V u d H V y Z V d v c m t z M j A y M i 9 T Y W x l c y 9 T Y W x l c y 5 T Y W x l c 0 9 y Z G V y R G V 0 Y W l s L n t T c G V j a W F s T 2 Z m Z X J J R C w 1 f S Z x d W 9 0 O y w m c X V v d D t T Z X J 2 Z X I u R G F 0 Y W J h c 2 V c X C 8 y L 1 N R T C 9 k Z X N r d G 9 w L X V o Z z Q z Z H B c X F x c b X N z c W x z Z X J 2 Z X I w M T t B Z H Z l b n R 1 c m V X b 3 J r c z I w M j I v U 2 F s Z X M v U 2 F s Z X M u U 2 F s Z X N P c m R l c k R l d G F p b C 5 7 V W 5 p d F B y a W N l L D Z 9 J n F 1 b 3 Q 7 L C Z x d W 9 0 O 1 N l c n Z l c i 5 E Y X R h Y m F z Z V x c L z I v U 1 F M L 2 R l c 2 t 0 b 3 A t d W h n N D N k c F x c X F x t c 3 N x b H N l c n Z l c j A x O 0 F k d m V u d H V y Z V d v c m t z M j A y M i 9 T Y W x l c y 9 T Y W x l c y 5 T Y W x l c 0 9 y Z G V y R G V 0 Y W l s L n t V b m l 0 U H J p Y 2 V E a X N j b 3 V u d C w 3 f S Z x d W 9 0 O y w m c X V v d D t T Z X J 2 Z X I u R G F 0 Y W J h c 2 V c X C 8 y L 1 N R T C 9 k Z X N r d G 9 w L X V o Z z Q z Z H B c X F x c b X N z c W x z Z X J 2 Z X I w M T t B Z H Z l b n R 1 c m V X b 3 J r c z I w M j I v U 2 F s Z X M v U 2 F s Z X M u U 2 F s Z X N P c m R l c k R l d G F p b C 5 7 T G l u Z V R v d G F s L D h 9 J n F 1 b 3 Q 7 L C Z x d W 9 0 O 1 N l c n Z l c i 5 E Y X R h Y m F z Z V x c L z I v U 1 F M L 2 R l c 2 t 0 b 3 A t d W h n N D N k c F x c X F x t c 3 N x b H N l c n Z l c j A x O 0 F k d m V u d H V y Z V d v c m t z M j A y M i 9 T Y W x l c y 9 T Y W x l c y 5 T Y W x l c 0 9 y Z G V y R G V 0 Y W l s L n t y b 3 d n d W l k L D l 9 J n F 1 b 3 Q 7 L C Z x d W 9 0 O 1 N l c n Z l c i 5 E Y X R h Y m F z Z V x c L z I v U 1 F M L 2 R l c 2 t 0 b 3 A t d W h n N D N k c F x c X F x t c 3 N x b H N l c n Z l c j A x O 0 F k d m V u d H V y Z V d v c m t z M j A y M i 9 T Y W x l c y 9 T Y W x l c y 5 T Y W x l c 0 9 y Z G V y R G V 0 Y W l s L n t N b 2 R p Z m l l Z E R h d G U s M T B 9 J n F 1 b 3 Q 7 L C Z x d W 9 0 O 1 N l c n Z l c i 5 E Y X R h Y m F z Z V x c L z I v U 1 F M L 2 R l c 2 t 0 b 3 A t d W h n N D N k c F x c X F x t c 3 N x b H N l c n Z l c j A x O 0 F k d m V u d H V y Z V d v c m t z M j A y M i 9 T Y W x l c y 9 T Y W x l c y 5 T Y W x l c 0 9 y Z G V y S G V h Z G V y L n t S Z X Z p c 2 l v b k 5 1 b W J l c i w x f S Z x d W 9 0 O y w m c X V v d D t T Z X J 2 Z X I u R G F 0 Y W J h c 2 V c X C 8 y L 1 N R T C 9 k Z X N r d G 9 w L X V o Z z Q z Z H B c X F x c b X N z c W x z Z X J 2 Z X I w M T t B Z H Z l b n R 1 c m V X b 3 J r c z I w M j I v U 2 F s Z X M v U 2 F s Z X M u U 2 F s Z X N P c m R l c k h l Y W R l c i 5 7 T 3 J k Z X J E Y X R l L D J 9 J n F 1 b 3 Q 7 L C Z x d W 9 0 O 1 N l c n Z l c i 5 E Y X R h Y m F z Z V x c L z I v U 1 F M L 2 R l c 2 t 0 b 3 A t d W h n N D N k c F x c X F x t c 3 N x b H N l c n Z l c j A x O 0 F k d m V u d H V y Z V d v c m t z M j A y M i 9 T Y W x l c y 9 T Y W x l c y 5 T Y W x l c 0 9 y Z G V y S G V h Z G V y L n t E d W V E Y X R l L D N 9 J n F 1 b 3 Q 7 L C Z x d W 9 0 O 1 N l c n Z l c i 5 E Y X R h Y m F z Z V x c L z I v U 1 F M L 2 R l c 2 t 0 b 3 A t d W h n N D N k c F x c X F x t c 3 N x b H N l c n Z l c j A x O 0 F k d m V u d H V y Z V d v c m t z M j A y M i 9 T Y W x l c y 9 T Y W x l c y 5 T Y W x l c 0 9 y Z G V y S G V h Z G V y L n t T a G l w R G F 0 Z S w 0 f S Z x d W 9 0 O y w m c X V v d D t T Z X J 2 Z X I u R G F 0 Y W J h c 2 V c X C 8 y L 1 N R T C 9 k Z X N r d G 9 w L X V o Z z Q z Z H B c X F x c b X N z c W x z Z X J 2 Z X I w M T t B Z H Z l b n R 1 c m V X b 3 J r c z I w M j I v U 2 F s Z X M v U 2 F s Z X M u U 2 F s Z X N P c m R l c k h l Y W R l c i 5 7 U 3 R h d H V z L D V 9 J n F 1 b 3 Q 7 L C Z x d W 9 0 O 1 N l c n Z l c i 5 E Y X R h Y m F z Z V x c L z I v U 1 F M L 2 R l c 2 t 0 b 3 A t d W h n N D N k c F x c X F x t c 3 N x b H N l c n Z l c j A x O 0 F k d m V u d H V y Z V d v c m t z M j A y M i 9 T Y W x l c y 9 T Y W x l c y 5 T Y W x l c 0 9 y Z G V y S G V h Z G V y L n t P b m x p b m V P c m R l c k Z s Y W c s N n 0 m c X V v d D s s J n F 1 b 3 Q 7 U 2 V y d m V y L k R h d G F i Y X N l X F w v M i 9 T U U w v Z G V z a 3 R v c C 1 1 a G c 0 M 2 R w X F x c X G 1 z c 3 F s c 2 V y d m V y M D E 7 Q W R 2 Z W 5 0 d X J l V 2 9 y a 3 M y M D I y L 1 N h b G V z L 1 N h b G V z L l N h b G V z T 3 J k Z X J I Z W F k Z X I u e 1 N h b G V z T 3 J k Z X J O d W 1 i Z X I s N 3 0 m c X V v d D s s J n F 1 b 3 Q 7 U 2 V y d m V y L k R h d G F i Y X N l X F w v M i 9 T U U w v Z G V z a 3 R v c C 1 1 a G c 0 M 2 R w X F x c X G 1 z c 3 F s c 2 V y d m V y M D E 7 Q W R 2 Z W 5 0 d X J l V 2 9 y a 3 M y M D I y L 1 N h b G V z L 1 N h b G V z L l N h b G V z T 3 J k Z X J I Z W F k Z X I u e 1 B 1 c m N o Y X N l T 3 J k Z X J O d W 1 i Z X I s O H 0 m c X V v d D s s J n F 1 b 3 Q 7 U 2 V y d m V y L k R h d G F i Y X N l X F w v M i 9 T U U w v Z G V z a 3 R v c C 1 1 a G c 0 M 2 R w X F x c X G 1 z c 3 F s c 2 V y d m V y M D E 7 Q W R 2 Z W 5 0 d X J l V 2 9 y a 3 M y M D I y L 1 N h b G V z L 1 N h b G V z L l N h b G V z T 3 J k Z X J I Z W F k Z X I u e 0 F j Y 2 9 1 b n R O d W 1 i Z X I s O X 0 m c X V v d D s s J n F 1 b 3 Q 7 U 2 V y d m V y L k R h d G F i Y X N l X F w v M i 9 T U U w v Z G V z a 3 R v c C 1 1 a G c 0 M 2 R w X F x c X G 1 z c 3 F s c 2 V y d m V y M D E 7 Q W R 2 Z W 5 0 d X J l V 2 9 y a 3 M y M D I y L 1 N h b G V z L 1 N h b G V z L l N h b G V z T 3 J k Z X J I Z W F k Z X I u e 0 N 1 c 3 R v b W V y S U Q s M T B 9 J n F 1 b 3 Q 7 L C Z x d W 9 0 O 1 N l c n Z l c i 5 E Y X R h Y m F z Z V x c L z I v U 1 F M L 2 R l c 2 t 0 b 3 A t d W h n N D N k c F x c X F x t c 3 N x b H N l c n Z l c j A x O 0 F k d m V u d H V y Z V d v c m t z M j A y M i 9 T Y W x l c y 9 T Y W x l c y 5 T Y W x l c 0 9 y Z G V y S G V h Z G V y L n t T Y W x l c 1 B l c n N v b k l E L D E x f S Z x d W 9 0 O y w m c X V v d D t T Z X J 2 Z X I u R G F 0 Y W J h c 2 V c X C 8 y L 1 N R T C 9 k Z X N r d G 9 w L X V o Z z Q z Z H B c X F x c b X N z c W x z Z X J 2 Z X I w M T t B Z H Z l b n R 1 c m V X b 3 J r c z I w M j I v U 2 F s Z X M v U 2 F s Z X M u U 2 F s Z X N P c m R l c k h l Y W R l c i 5 7 V G V y c m l 0 b 3 J 5 S U Q s M T J 9 J n F 1 b 3 Q 7 L C Z x d W 9 0 O 1 N l c n Z l c i 5 E Y X R h Y m F z Z V x c L z I v U 1 F M L 2 R l c 2 t 0 b 3 A t d W h n N D N k c F x c X F x t c 3 N x b H N l c n Z l c j A x O 0 F k d m V u d H V y Z V d v c m t z M j A y M i 9 T Y W x l c y 9 T Y W x l c y 5 T Y W x l c 0 9 y Z G V y S G V h Z G V y L n t C a W x s V G 9 B Z G R y Z X N z S U Q s M T N 9 J n F 1 b 3 Q 7 L C Z x d W 9 0 O 1 N l c n Z l c i 5 E Y X R h Y m F z Z V x c L z I v U 1 F M L 2 R l c 2 t 0 b 3 A t d W h n N D N k c F x c X F x t c 3 N x b H N l c n Z l c j A x O 0 F k d m V u d H V y Z V d v c m t z M j A y M i 9 T Y W x l c y 9 T Y W x l c y 5 T Y W x l c 0 9 y Z G V y S G V h Z G V y L n t T a G l w V G 9 B Z G R y Z X N z S U Q s M T R 9 J n F 1 b 3 Q 7 L C Z x d W 9 0 O 1 N l c n Z l c i 5 E Y X R h Y m F z Z V x c L z I v U 1 F M L 2 R l c 2 t 0 b 3 A t d W h n N D N k c F x c X F x t c 3 N x b H N l c n Z l c j A x O 0 F k d m V u d H V y Z V d v c m t z M j A y M i 9 T Y W x l c y 9 T Y W x l c y 5 T Y W x l c 0 9 y Z G V y S G V h Z G V y L n t T a G l w T W V 0 a G 9 k S U Q s M T V 9 J n F 1 b 3 Q 7 L C Z x d W 9 0 O 1 N l c n Z l c i 5 E Y X R h Y m F z Z V x c L z I v U 1 F M L 2 R l c 2 t 0 b 3 A t d W h n N D N k c F x c X F x t c 3 N x b H N l c n Z l c j A x O 0 F k d m V u d H V y Z V d v c m t z M j A y M i 9 T Y W x l c y 9 T Y W x l c y 5 T Y W x l c 0 9 y Z G V y S G V h Z G V y L n t D c m V k a X R D Y X J k S U Q s M T Z 9 J n F 1 b 3 Q 7 L C Z x d W 9 0 O 1 N l c n Z l c i 5 E Y X R h Y m F z Z V x c L z I v U 1 F M L 2 R l c 2 t 0 b 3 A t d W h n N D N k c F x c X F x t c 3 N x b H N l c n Z l c j A x O 0 F k d m V u d H V y Z V d v c m t z M j A y M i 9 T Y W x l c y 9 T Y W x l c y 5 T Y W x l c 0 9 y Z G V y S G V h Z G V y L n t D c m V k a X R D Y X J k Q X B w c m 9 2 Y W x D b 2 R l L D E 3 f S Z x d W 9 0 O y w m c X V v d D t T Z X J 2 Z X I u R G F 0 Y W J h c 2 V c X C 8 y L 1 N R T C 9 k Z X N r d G 9 w L X V o Z z Q z Z H B c X F x c b X N z c W x z Z X J 2 Z X I w M T t B Z H Z l b n R 1 c m V X b 3 J r c z I w M j I v U 2 F s Z X M v U 2 F s Z X M u U 2 F s Z X N P c m R l c k h l Y W R l c i 5 7 Q 3 V y c m V u Y 3 l S Y X R l S U Q s M T h 9 J n F 1 b 3 Q 7 L C Z x d W 9 0 O 1 N l c n Z l c i 5 E Y X R h Y m F z Z V x c L z I v U 1 F M L 2 R l c 2 t 0 b 3 A t d W h n N D N k c F x c X F x t c 3 N x b H N l c n Z l c j A x O 0 F k d m V u d H V y Z V d v c m t z M j A y M i 9 T Y W x l c y 9 T Y W x l c y 5 T Y W x l c 0 9 y Z G V y S G V h Z G V y L n t T d W J U b 3 R h b C w x O X 0 m c X V v d D s s J n F 1 b 3 Q 7 U 2 V y d m V y L k R h d G F i Y X N l X F w v M i 9 T U U w v Z G V z a 3 R v c C 1 1 a G c 0 M 2 R w X F x c X G 1 z c 3 F s c 2 V y d m V y M D E 7 Q W R 2 Z W 5 0 d X J l V 2 9 y a 3 M y M D I y L 1 N h b G V z L 1 N h b G V z L l N h b G V z T 3 J k Z X J I Z W F k Z X I u e 1 R h e E F t d C w y M H 0 m c X V v d D s s J n F 1 b 3 Q 7 U 2 V y d m V y L k R h d G F i Y X N l X F w v M i 9 T U U w v Z G V z a 3 R v c C 1 1 a G c 0 M 2 R w X F x c X G 1 z c 3 F s c 2 V y d m V y M D E 7 Q W R 2 Z W 5 0 d X J l V 2 9 y a 3 M y M D I y L 1 N h b G V z L 1 N h b G V z L l N h b G V z T 3 J k Z X J I Z W F k Z X I u e 0 Z y Z W l n a H Q s M j F 9 J n F 1 b 3 Q 7 L C Z x d W 9 0 O 1 N l c n Z l c i 5 E Y X R h Y m F z Z V x c L z I v U 1 F M L 2 R l c 2 t 0 b 3 A t d W h n N D N k c F x c X F x t c 3 N x b H N l c n Z l c j A x O 0 F k d m V u d H V y Z V d v c m t z M j A y M i 9 T Y W x l c y 9 T Y W x l c y 5 T Y W x l c 0 9 y Z G V y S G V h Z G V y L n t U b 3 R h b E R 1 Z S w y M n 0 m c X V v d D s s J n F 1 b 3 Q 7 U 2 V y d m V y L k R h d G F i Y X N l X F w v M i 9 T U U w v Z G V z a 3 R v c C 1 1 a G c 0 M 2 R w X F x c X G 1 z c 3 F s c 2 V y d m V y M D E 7 Q W R 2 Z W 5 0 d X J l V 2 9 y a 3 M y M D I y L 1 N h b G V z L 1 N h b G V z L l N h b G V z T 3 J k Z X J I Z W F k Z X I u e 0 N v b W 1 l b n Q s M j N 9 J n F 1 b 3 Q 7 L C Z x d W 9 0 O 1 N l c n Z l c i 5 E Y X R h Y m F z Z V x c L z I v U 1 F M L 2 R l c 2 t 0 b 3 A t d W h n N D N k c F x c X F x t c 3 N x b H N l c n Z l c j A x O 0 F k d m V u d H V y Z V d v c m t z M j A y M i 9 T Y W x l c y 9 T Y W x l c y 5 T Y W x l c 0 9 y Z G V y S G V h Z G V y L n t y b 3 d n d W l k L D I 0 f S Z x d W 9 0 O y w m c X V v d D t T Z X J 2 Z X I u R G F 0 Y W J h c 2 V c X C 8 y L 1 N R T C 9 k Z X N r d G 9 w L X V o Z z Q z Z H B c X F x c b X N z c W x z Z X J 2 Z X I w M T t B Z H Z l b n R 1 c m V X b 3 J r c z I w M j I v U 2 F s Z X M v U 2 F s Z X M u U 2 F s Z X N P c m R l c k h l Y W R l c i 5 7 T W 9 k a W Z p Z W R E Y X R l L D I 1 f S Z x d W 9 0 O 1 0 s J n F 1 b 3 Q 7 U m V s Y X R p b 2 5 z a G l w S W 5 m b y Z x d W 9 0 O z p b X X 0 i I C 8 + P C 9 T d G F i b G V F b n R y a W V z P j w v S X R l b T 4 8 S X R l b T 4 8 S X R l b U x v Y 2 F 0 a W 9 u P j x J d G V t V H l w Z T 5 G b 3 J t d W x h P C 9 J d G V t V H l w Z T 4 8 S X R l b V B h d G g + U 2 V j d G l v b j E v R m F j d C U y M E 9 y Z G V y L 1 N v d X J j Z T w v S X R l b V B h d G g + P C 9 J d G V t T G 9 j Y X R p b 2 4 + P F N 0 Y W J s Z U V u d H J p Z X M g L z 4 8 L 0 l 0 Z W 0 + P E l 0 Z W 0 + P E l 0 Z W 1 M b 2 N h d G l v b j 4 8 S X R l b V R 5 c G U + R m 9 y b X V s Y T w v S X R l b V R 5 c G U + P E l 0 Z W 1 Q Y X R o P l N l Y 3 R p b 2 4 x L 0 Z h Y 3 Q l M j B P c m R l c i 9 F e H B h b m R l Z C U y M F N h b G V z J T I w U 2 F s Z X N P c m R l c k h l Y W R l c j w v S X R l b V B h d G g + P C 9 J d G V t T G 9 j Y X R p b 2 4 + P F N 0 Y W J s Z U V u d H J p Z X M g L z 4 8 L 0 l 0 Z W 0 + P E l 0 Z W 0 + P E l 0 Z W 1 M b 2 N h d G l v b j 4 8 S X R l b V R 5 c G U + R m 9 y b X V s Y T w v S X R l b V R 5 c G U + P E l 0 Z W 1 Q Y X R o P l N l Y 3 R p b 2 4 x L 0 R p b V B y b 2 R 1 Y 3 R z P C 9 J d G V t U G F 0 a D 4 8 L 0 l 0 Z W 1 M b 2 N h d G l v b j 4 8 U 3 R h Y m x l R W 5 0 c m l l c z 4 8 R W 5 0 c n k g V H l w Z T 0 i S X N Q c m l 2 Y X R l I i B W Y W x 1 Z T 0 i b D A i I C 8 + P E V u d H J 5 I F R 5 c G U 9 I l F 1 Z X J 5 S U Q i I F Z h b H V l P S J z N z I w Z j U 5 M D M t Y T g 1 O C 0 0 Z m I 4 L T h i Y j Y t Y W E 4 Y T c x O G U x N W Y z I i A v P j x F b n R y e S B U e X B l P S J R d W V y e U d y b 3 V w S U Q i I F Z h b H V l P S J z Z T A 3 O D l l M z k t Z T E 5 O C 0 0 M G J i L W E 1 Y 2 Y t Z W V j N j R j N G Y 4 M T Q y 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U H J v Z H V j d E l E J n F 1 b 3 Q 7 L C Z x d W 9 0 O 1 B y b 2 R 1 Y 3 Q m c X V v d D s s J n F 1 b 3 Q 7 U H J v Z H V j d E 5 1 b W J l c i Z x d W 9 0 O y w m c X V v d D t N Y W t l R m x h Z y Z x d W 9 0 O y w m c X V v d D t G a W 5 p c 2 h l Z E d v b 2 R z R m x h Z y Z x d W 9 0 O y w m c X V v d D t D b 2 x v c i Z x d W 9 0 O y w m c X V v d D t T Y W Z l d H l T d G 9 j a 0 x l d m V s J n F 1 b 3 Q 7 L C Z x d W 9 0 O 1 J l b 3 J k Z X J Q b 2 l u d C Z x d W 9 0 O y w m c X V v d D t T d G F u Z G F y Z E N v c 3 Q m c X V v d D s s J n F 1 b 3 Q 7 T G l z d F B y a W N l J n F 1 b 3 Q 7 L C Z x d W 9 0 O 1 N p e m U m c X V v d D s s J n F 1 b 3 Q 7 U 2 l 6 Z V V u a X R N Z W F z d X J l Q 2 9 k Z S Z x d W 9 0 O y w m c X V v d D t X Z W l n a H R V b m l 0 T W V h c 3 V y Z U N v Z G U m c X V v d D s s J n F 1 b 3 Q 7 V 2 V p Z 2 h 0 J n F 1 b 3 Q 7 L C Z x d W 9 0 O 0 R h e X N U b 0 1 h b n V m Y W N 0 d X J l J n F 1 b 3 Q 7 L C Z x d W 9 0 O 1 B y b 2 R 1 Y 3 R M a W 5 l J n F 1 b 3 Q 7 L C Z x d W 9 0 O 0 N s Y X N z J n F 1 b 3 Q 7 L C Z x d W 9 0 O 1 N 0 e W x l J n F 1 b 3 Q 7 L C Z x d W 9 0 O 1 B y b 2 R 1 Y 3 R T d W J j Y X R l Z 2 9 y e U l E J n F 1 b 3 Q 7 L C Z x d W 9 0 O 1 B y b 2 R 1 Y 3 R N b 2 R l b E l E J n F 1 b 3 Q 7 L C Z x d W 9 0 O 1 N l b G x T d G F y d E R h d G U m c X V v d D s s J n F 1 b 3 Q 7 U 2 V s b E V u Z E R h d G U m c X V v d D s s J n F 1 b 3 Q 7 R G l z Y 2 9 u d G l u d W V k R G F 0 Z S Z x d W 9 0 O y w m c X V v d D t y b 3 d n d W l k J n F 1 b 3 Q 7 L C Z x d W 9 0 O 0 1 v Z G l m a W V k R G F 0 Z S Z x d W 9 0 O y w m c X V v d D t D Y X R l Z 2 9 y e U l E J n F 1 b 3 Q 7 L C Z x d W 9 0 O 1 N 1 Y m N h d G V n b 3 J 5 J n F 1 b 3 Q 7 L C Z x d W 9 0 O 3 J v d 2 d 1 a W Q u M S Z x d W 9 0 O y w m c X V v d D t N b 2 R p Z m l l Z E R h d G U u M S Z x d W 9 0 O y w m c X V v d D t D Y X R l Z 2 9 y e S Z x d W 9 0 O y w m c X V v d D t y b 3 d n d W l k L j I m c X V v d D s s J n F 1 b 3 Q 7 T W 9 k a W Z p Z W R E Y X R l L j I m c X V v d D t d I i A v P j x F b n R y e S B U e X B l P S J G a W x s Q 2 9 s d W 1 u V H l w Z X M i I F Z h b H V l P S J z Q W d Z R 0 F R R U d E Q X d S R V F Z R 0 J n O E N C Z 1 l H Q W d J S E J 3 Y 0 d C d 0 l H Q m d j R 0 J n Y z 0 i I C 8 + P E V u d H J 5 I F R 5 c G U 9 I k Z p b G x M Y X N 0 V X B k Y X R l Z C I g V m F s d W U 9 I m Q y M D I 1 L T A 2 L T A 3 V D E 5 O j A 0 O j U 5 L j Y 2 M D Q 4 N D h a I i A v P j x F b n R y e S B U e X B l P S J G a W x s R X J y b 3 J D b 3 V u d C I g V m F s d W U 9 I m w w I i A v P j x F b n R y e S B U e X B l P S J G a W x s R X J y b 3 J D b 2 R l I i B W Y W x 1 Z T 0 i c 1 V u a 2 5 v d 2 4 i I C 8 + P E V u d H J 5 I F R 5 c G U 9 I k Z p b G x D b 3 V u d C I g V m F s d W U 9 I m w 1 M D Q i I C 8 + P E V u d H J 5 I F R 5 c G U 9 I l B p d m 9 0 T 2 J q Z W N 0 T m F t Z S I g V m F s d W U 9 I n N w a X Z v d H R h Y m x l c y F Q a X Z v d F R h Y m x l M i I g L z 4 8 R W 5 0 c n k g V H l w Z T 0 i Q W R k Z W R U b 0 R h d G F N b 2 R l b C I g V m F s d W U 9 I m w x I i A v P j x F b n R y e S B U e X B l P S J S Z W x h d G l v b n N o a X B J b m Z v Q 2 9 u d G F p b m V y I i B W Y W x 1 Z T 0 i c 3 s m c X V v d D t j b 2 x 1 b W 5 D b 3 V u d C Z x d W 9 0 O z o z M i w m c X V v d D t r Z X l D b 2 x 1 b W 5 O Y W 1 l c y Z x d W 9 0 O z p b X S w m c X V v d D t x d W V y e V J l b G F 0 a W 9 u c 2 h p c H M m c X V v d D s 6 W 1 0 s J n F 1 b 3 Q 7 Y 2 9 s d W 1 u S W R l b n R p d G l l c y Z x d W 9 0 O z p b J n F 1 b 3 Q 7 U 2 V y d m V y L k R h d G F i Y X N l X F w v M i 9 T U U w v Z G V z a 3 R v c C 1 1 a G c 0 M 2 R w X F x c X G 1 z c 3 F s c 2 V y d m V y M D E 7 Q W R 2 Z W 5 0 d X J l V 2 9 y a 3 M y M D I y L 1 B y b 2 R 1 Y 3 R p b 2 4 v U H J v Z H V j d G l v b i 5 Q c m 9 k d W N 0 L n t Q c m 9 k d W N 0 S U Q s M H 0 m c X V v d D s s J n F 1 b 3 Q 7 U 2 V y d m V y L k R h d G F i Y X N l X F w v M i 9 T U U w v Z G V z a 3 R v c C 1 1 a G c 0 M 2 R w X F x c X G 1 z c 3 F s c 2 V y d m V y M D E 7 Q W R 2 Z W 5 0 d X J l V 2 9 y a 3 M y M D I y L 1 B y b 2 R 1 Y 3 R p b 2 4 v U H J v Z H V j d G l v b i 5 Q c m 9 k d W N 0 L n t O Y W 1 l L D F 9 J n F 1 b 3 Q 7 L C Z x d W 9 0 O 1 N l c n Z l c i 5 E Y X R h Y m F z Z V x c L z I v U 1 F M L 2 R l c 2 t 0 b 3 A t d W h n N D N k c F x c X F x t c 3 N x b H N l c n Z l c j A x O 0 F k d m V u d H V y Z V d v c m t z M j A y M i 9 Q c m 9 k d W N 0 a W 9 u L 1 B y b 2 R 1 Y 3 R p b 2 4 u U H J v Z H V j d C 5 7 U H J v Z H V j d E 5 1 b W J l c i w y f S Z x d W 9 0 O y w m c X V v d D t T Z X J 2 Z X I u R G F 0 Y W J h c 2 V c X C 8 y L 1 N R T C 9 k Z X N r d G 9 w L X V o Z z Q z Z H B c X F x c b X N z c W x z Z X J 2 Z X I w M T t B Z H Z l b n R 1 c m V X b 3 J r c z I w M j I v U H J v Z H V j d G l v b i 9 Q c m 9 k d W N 0 a W 9 u L l B y b 2 R 1 Y 3 Q u e 0 1 h a 2 V G b G F n L D N 9 J n F 1 b 3 Q 7 L C Z x d W 9 0 O 1 N l c n Z l c i 5 E Y X R h Y m F z Z V x c L z I v U 1 F M L 2 R l c 2 t 0 b 3 A t d W h n N D N k c F x c X F x t c 3 N x b H N l c n Z l c j A x O 0 F k d m V u d H V y Z V d v c m t z M j A y M i 9 Q c m 9 k d W N 0 a W 9 u L 1 B y b 2 R 1 Y 3 R p b 2 4 u U H J v Z H V j d C 5 7 R m l u a X N o Z W R H b 2 9 k c 0 Z s Y W c s N H 0 m c X V v d D s s J n F 1 b 3 Q 7 U 2 V y d m V y L k R h d G F i Y X N l X F w v M i 9 T U U w v Z G V z a 3 R v c C 1 1 a G c 0 M 2 R w X F x c X G 1 z c 3 F s c 2 V y d m V y M D E 7 Q W R 2 Z W 5 0 d X J l V 2 9 y a 3 M y M D I y L 1 B y b 2 R 1 Y 3 R p b 2 4 v U H J v Z H V j d G l v b i 5 Q c m 9 k d W N 0 L n t D b 2 x v c i w 1 f S Z x d W 9 0 O y w m c X V v d D t T Z X J 2 Z X I u R G F 0 Y W J h c 2 V c X C 8 y L 1 N R T C 9 k Z X N r d G 9 w L X V o Z z Q z Z H B c X F x c b X N z c W x z Z X J 2 Z X I w M T t B Z H Z l b n R 1 c m V X b 3 J r c z I w M j I v U H J v Z H V j d G l v b i 9 Q c m 9 k d W N 0 a W 9 u L l B y b 2 R 1 Y 3 Q u e 1 N h Z m V 0 e V N 0 b 2 N r T G V 2 Z W w s N n 0 m c X V v d D s s J n F 1 b 3 Q 7 U 2 V y d m V y L k R h d G F i Y X N l X F w v M i 9 T U U w v Z G V z a 3 R v c C 1 1 a G c 0 M 2 R w X F x c X G 1 z c 3 F s c 2 V y d m V y M D E 7 Q W R 2 Z W 5 0 d X J l V 2 9 y a 3 M y M D I y L 1 B y b 2 R 1 Y 3 R p b 2 4 v U H J v Z H V j d G l v b i 5 Q c m 9 k d W N 0 L n t S Z W 9 y Z G V y U G 9 p b n Q s N 3 0 m c X V v d D s s J n F 1 b 3 Q 7 U 2 V y d m V y L k R h d G F i Y X N l X F w v M i 9 T U U w v Z G V z a 3 R v c C 1 1 a G c 0 M 2 R w X F x c X G 1 z c 3 F s c 2 V y d m V y M D E 7 Q W R 2 Z W 5 0 d X J l V 2 9 y a 3 M y M D I y L 1 B y b 2 R 1 Y 3 R p b 2 4 v U H J v Z H V j d G l v b i 5 Q c m 9 k d W N 0 L n t T d G F u Z G F y Z E N v c 3 Q s O H 0 m c X V v d D s s J n F 1 b 3 Q 7 U 2 V y d m V y L k R h d G F i Y X N l X F w v M i 9 T U U w v Z G V z a 3 R v c C 1 1 a G c 0 M 2 R w X F x c X G 1 z c 3 F s c 2 V y d m V y M D E 7 Q W R 2 Z W 5 0 d X J l V 2 9 y a 3 M y M D I y L 1 B y b 2 R 1 Y 3 R p b 2 4 v U H J v Z H V j d G l v b i 5 Q c m 9 k d W N 0 L n t M a X N 0 U H J p Y 2 U s O X 0 m c X V v d D s s J n F 1 b 3 Q 7 U 2 V y d m V y L k R h d G F i Y X N l X F w v M i 9 T U U w v Z G V z a 3 R v c C 1 1 a G c 0 M 2 R w X F x c X G 1 z c 3 F s c 2 V y d m V y M D E 7 Q W R 2 Z W 5 0 d X J l V 2 9 y a 3 M y M D I y L 1 B y b 2 R 1 Y 3 R p b 2 4 v U H J v Z H V j d G l v b i 5 Q c m 9 k d W N 0 L n t T a X p l L D E w f S Z x d W 9 0 O y w m c X V v d D t T Z X J 2 Z X I u R G F 0 Y W J h c 2 V c X C 8 y L 1 N R T C 9 k Z X N r d G 9 w L X V o Z z Q z Z H B c X F x c b X N z c W x z Z X J 2 Z X I w M T t B Z H Z l b n R 1 c m V X b 3 J r c z I w M j I v U H J v Z H V j d G l v b i 9 Q c m 9 k d W N 0 a W 9 u L l B y b 2 R 1 Y 3 Q u e 1 N p e m V V b m l 0 T W V h c 3 V y Z U N v Z G U s M T F 9 J n F 1 b 3 Q 7 L C Z x d W 9 0 O 1 N l c n Z l c i 5 E Y X R h Y m F z Z V x c L z I v U 1 F M L 2 R l c 2 t 0 b 3 A t d W h n N D N k c F x c X F x t c 3 N x b H N l c n Z l c j A x O 0 F k d m V u d H V y Z V d v c m t z M j A y M i 9 Q c m 9 k d W N 0 a W 9 u L 1 B y b 2 R 1 Y 3 R p b 2 4 u U H J v Z H V j d C 5 7 V 2 V p Z 2 h 0 V W 5 p d E 1 l Y X N 1 c m V D b 2 R l L D E y f S Z x d W 9 0 O y w m c X V v d D t T Z X J 2 Z X I u R G F 0 Y W J h c 2 V c X C 8 y L 1 N R T C 9 k Z X N r d G 9 w L X V o Z z Q z Z H B c X F x c b X N z c W x z Z X J 2 Z X I w M T t B Z H Z l b n R 1 c m V X b 3 J r c z I w M j I v U H J v Z H V j d G l v b i 9 Q c m 9 k d W N 0 a W 9 u L l B y b 2 R 1 Y 3 Q u e 1 d l a W d o d C w x M 3 0 m c X V v d D s s J n F 1 b 3 Q 7 U 2 V y d m V y L k R h d G F i Y X N l X F w v M i 9 T U U w v Z G V z a 3 R v c C 1 1 a G c 0 M 2 R w X F x c X G 1 z c 3 F s c 2 V y d m V y M D E 7 Q W R 2 Z W 5 0 d X J l V 2 9 y a 3 M y M D I y L 1 B y b 2 R 1 Y 3 R p b 2 4 v U H J v Z H V j d G l v b i 5 Q c m 9 k d W N 0 L n t E Y X l z V G 9 N Y W 5 1 Z m F j d H V y Z S w x N H 0 m c X V v d D s s J n F 1 b 3 Q 7 U 2 V y d m V y L k R h d G F i Y X N l X F w v M i 9 T U U w v Z G V z a 3 R v c C 1 1 a G c 0 M 2 R w X F x c X G 1 z c 3 F s c 2 V y d m V y M D E 7 Q W R 2 Z W 5 0 d X J l V 2 9 y a 3 M y M D I y L 1 B y b 2 R 1 Y 3 R p b 2 4 v U H J v Z H V j d G l v b i 5 Q c m 9 k d W N 0 L n t Q c m 9 k d W N 0 T G l u Z S w x N X 0 m c X V v d D s s J n F 1 b 3 Q 7 U 2 V y d m V y L k R h d G F i Y X N l X F w v M i 9 T U U w v Z G V z a 3 R v c C 1 1 a G c 0 M 2 R w X F x c X G 1 z c 3 F s c 2 V y d m V y M D E 7 Q W R 2 Z W 5 0 d X J l V 2 9 y a 3 M y M D I y L 1 B y b 2 R 1 Y 3 R p b 2 4 v U H J v Z H V j d G l v b i 5 Q c m 9 k d W N 0 L n t D b G F z c y w x N n 0 m c X V v d D s s J n F 1 b 3 Q 7 U 2 V y d m V y L k R h d G F i Y X N l X F w v M i 9 T U U w v Z G V z a 3 R v c C 1 1 a G c 0 M 2 R w X F x c X G 1 z c 3 F s c 2 V y d m V y M D E 7 Q W R 2 Z W 5 0 d X J l V 2 9 y a 3 M y M D I y L 1 B y b 2 R 1 Y 3 R p b 2 4 v U H J v Z H V j d G l v b i 5 Q c m 9 k d W N 0 L n t T d H l s Z S w x N 3 0 m c X V v d D s s J n F 1 b 3 Q 7 U 2 V y d m V y L k R h d G F i Y X N l X F w v M i 9 T U U w v Z G V z a 3 R v c C 1 1 a G c 0 M 2 R w X F x c X G 1 z c 3 F s c 2 V y d m V y M D E 7 Q W R 2 Z W 5 0 d X J l V 2 9 y a 3 M y M D I y L 1 B y b 2 R 1 Y 3 R p b 2 4 v U H J v Z H V j d G l v b i 5 Q c m 9 k d W N 0 L n t Q c m 9 k d W N 0 U 3 V i Y 2 F 0 Z W d v c n l J R C w x O H 0 m c X V v d D s s J n F 1 b 3 Q 7 U 2 V y d m V y L k R h d G F i Y X N l X F w v M i 9 T U U w v Z G V z a 3 R v c C 1 1 a G c 0 M 2 R w X F x c X G 1 z c 3 F s c 2 V y d m V y M D E 7 Q W R 2 Z W 5 0 d X J l V 2 9 y a 3 M y M D I y L 1 B y b 2 R 1 Y 3 R p b 2 4 v U H J v Z H V j d G l v b i 5 Q c m 9 k d W N 0 L n t Q c m 9 k d W N 0 T W 9 k Z W x J R C w x O X 0 m c X V v d D s s J n F 1 b 3 Q 7 U 2 V y d m V y L k R h d G F i Y X N l X F w v M i 9 T U U w v Z G V z a 3 R v c C 1 1 a G c 0 M 2 R w X F x c X G 1 z c 3 F s c 2 V y d m V y M D E 7 Q W R 2 Z W 5 0 d X J l V 2 9 y a 3 M y M D I y L 1 B y b 2 R 1 Y 3 R p b 2 4 v U H J v Z H V j d G l v b i 5 Q c m 9 k d W N 0 L n t T Z W x s U 3 R h c n R E Y X R l L D I w f S Z x d W 9 0 O y w m c X V v d D t T Z X J 2 Z X I u R G F 0 Y W J h c 2 V c X C 8 y L 1 N R T C 9 k Z X N r d G 9 w L X V o Z z Q z Z H B c X F x c b X N z c W x z Z X J 2 Z X I w M T t B Z H Z l b n R 1 c m V X b 3 J r c z I w M j I v U H J v Z H V j d G l v b i 9 Q c m 9 k d W N 0 a W 9 u L l B y b 2 R 1 Y 3 Q u e 1 N l b G x F b m R E Y X R l L D I x f S Z x d W 9 0 O y w m c X V v d D t T Z X J 2 Z X I u R G F 0 Y W J h c 2 V c X C 8 y L 1 N R T C 9 k Z X N r d G 9 w L X V o Z z Q z Z H B c X F x c b X N z c W x z Z X J 2 Z X I w M T t B Z H Z l b n R 1 c m V X b 3 J r c z I w M j I v U H J v Z H V j d G l v b i 9 Q c m 9 k d W N 0 a W 9 u L l B y b 2 R 1 Y 3 Q u e 0 R p c 2 N v b n R p b n V l Z E R h d G U s M j J 9 J n F 1 b 3 Q 7 L C Z x d W 9 0 O 1 N l c n Z l c i 5 E Y X R h Y m F z Z V x c L z I v U 1 F M L 2 R l c 2 t 0 b 3 A t d W h n N D N k c F x c X F x t c 3 N x b H N l c n Z l c j A x O 0 F k d m V u d H V y Z V d v c m t z M j A y M i 9 Q c m 9 k d W N 0 a W 9 u L 1 B y b 2 R 1 Y 3 R p b 2 4 u U H J v Z H V j d C 5 7 c m 9 3 Z 3 V p Z C w y M 3 0 m c X V v d D s s J n F 1 b 3 Q 7 U 2 V y d m V y L k R h d G F i Y X N l X F w v M i 9 T U U w v Z G V z a 3 R v c C 1 1 a G c 0 M 2 R w X F x c X G 1 z c 3 F s c 2 V y d m V y M D E 7 Q W R 2 Z W 5 0 d X J l V 2 9 y a 3 M y M D I y L 1 B y b 2 R 1 Y 3 R p b 2 4 v U H J v Z H V j d G l v b i 5 Q c m 9 k d W N 0 L n t N b 2 R p Z m l l Z E R h d G U s M j R 9 J n F 1 b 3 Q 7 L C Z x d W 9 0 O 1 N l c n Z l c i 5 E Y X R h Y m F z Z V x c L z I v U 1 F M L 2 R l c 2 t 0 b 3 A t d W h n N D N k c F x c X F x t c 3 N x b H N l c n Z l c j A x O 0 F k d m V u d H V y Z V d v c m t z M j A y M i 9 Q c m 9 k d W N 0 a W 9 u L 1 B y b 2 R 1 Y 3 R p b 2 4 u U H J v Z H V j d F N 1 Y m N h d G V n b 3 J 5 L n t Q c m 9 k d W N 0 Q 2 F 0 Z W d v c n l J R C w x f S Z x d W 9 0 O y w m c X V v d D t T Z X J 2 Z X I u R G F 0 Y W J h c 2 V c X C 8 y L 1 N R T C 9 k Z X N r d G 9 w L X V o Z z Q z Z H B c X F x c b X N z c W x z Z X J 2 Z X I w M T t B Z H Z l b n R 1 c m V X b 3 J r c z I w M j I v U H J v Z H V j d G l v b i 9 Q c m 9 k d W N 0 a W 9 u L l B y b 2 R 1 Y 3 R T d W J j Y X R l Z 2 9 y e S 5 7 T m F t Z S w y f S Z x d W 9 0 O y w m c X V v d D t T Z X J 2 Z X I u R G F 0 Y W J h c 2 V c X C 8 y L 1 N R T C 9 k Z X N r d G 9 w L X V o Z z Q z Z H B c X F x c b X N z c W x z Z X J 2 Z X I w M T t B Z H Z l b n R 1 c m V X b 3 J r c z I w M j I v U H J v Z H V j d G l v b i 9 Q c m 9 k d W N 0 a W 9 u L l B y b 2 R 1 Y 3 R T d W J j Y X R l Z 2 9 y e S 5 7 c m 9 3 Z 3 V p Z C w z f S Z x d W 9 0 O y w m c X V v d D t T Z X J 2 Z X I u R G F 0 Y W J h c 2 V c X C 8 y L 1 N R T C 9 k Z X N r d G 9 w L X V o Z z Q z Z H B c X F x c b X N z c W x z Z X J 2 Z X I w M T t B Z H Z l b n R 1 c m V X b 3 J r c z I w M j I v U H J v Z H V j d G l v b i 9 Q c m 9 k d W N 0 a W 9 u L l B y b 2 R 1 Y 3 R T d W J j Y X R l Z 2 9 y e S 5 7 T W 9 k a W Z p Z W R E Y X R l L D R 9 J n F 1 b 3 Q 7 L C Z x d W 9 0 O 1 N l c n Z l c i 5 E Y X R h Y m F z Z V x c L z I v U 1 F M L 2 R l c 2 t 0 b 3 A t d W h n N D N k c F x c X F x t c 3 N x b H N l c n Z l c j A x O 0 F k d m V u d H V y Z V d v c m t z M j A y M i 9 Q c m 9 k d W N 0 a W 9 u L 1 B y b 2 R 1 Y 3 R p b 2 4 u U H J v Z H V j d E N h d G V n b 3 J 5 L n t O Y W 1 l L D F 9 J n F 1 b 3 Q 7 L C Z x d W 9 0 O 1 N l c n Z l c i 5 E Y X R h Y m F z Z V x c L z I v U 1 F M L 2 R l c 2 t 0 b 3 A t d W h n N D N k c F x c X F x t c 3 N x b H N l c n Z l c j A x O 0 F k d m V u d H V y Z V d v c m t z M j A y M i 9 Q c m 9 k d W N 0 a W 9 u L 1 B y b 2 R 1 Y 3 R p b 2 4 u U H J v Z H V j d E N h d G V n b 3 J 5 L n t y b 3 d n d W l k L D J 9 J n F 1 b 3 Q 7 L C Z x d W 9 0 O 1 N l c n Z l c i 5 E Y X R h Y m F z Z V x c L z I v U 1 F M L 2 R l c 2 t 0 b 3 A t d W h n N D N k c F x c X F x t c 3 N x b H N l c n Z l c j A x O 0 F k d m V u d H V y Z V d v c m t z M j A y M i 9 Q c m 9 k d W N 0 a W 9 u L 1 B y b 2 R 1 Y 3 R p b 2 4 u U H J v Z H V j d E N h d G V n b 3 J 5 L n t N b 2 R p Z m l l Z E R h d G U s M 3 0 m c X V v d D t d L C Z x d W 9 0 O 0 N v b H V t b k N v d W 5 0 J n F 1 b 3 Q 7 O j M y L C Z x d W 9 0 O 0 t l e U N v b H V t b k 5 h b W V z J n F 1 b 3 Q 7 O l t d L C Z x d W 9 0 O 0 N v b H V t b k l k Z W 5 0 a X R p Z X M m c X V v d D s 6 W y Z x d W 9 0 O 1 N l c n Z l c i 5 E Y X R h Y m F z Z V x c L z I v U 1 F M L 2 R l c 2 t 0 b 3 A t d W h n N D N k c F x c X F x t c 3 N x b H N l c n Z l c j A x O 0 F k d m V u d H V y Z V d v c m t z M j A y M i 9 Q c m 9 k d W N 0 a W 9 u L 1 B y b 2 R 1 Y 3 R p b 2 4 u U H J v Z H V j d C 5 7 U H J v Z H V j d E l E L D B 9 J n F 1 b 3 Q 7 L C Z x d W 9 0 O 1 N l c n Z l c i 5 E Y X R h Y m F z Z V x c L z I v U 1 F M L 2 R l c 2 t 0 b 3 A t d W h n N D N k c F x c X F x t c 3 N x b H N l c n Z l c j A x O 0 F k d m V u d H V y Z V d v c m t z M j A y M i 9 Q c m 9 k d W N 0 a W 9 u L 1 B y b 2 R 1 Y 3 R p b 2 4 u U H J v Z H V j d C 5 7 T m F t Z S w x f S Z x d W 9 0 O y w m c X V v d D t T Z X J 2 Z X I u R G F 0 Y W J h c 2 V c X C 8 y L 1 N R T C 9 k Z X N r d G 9 w L X V o Z z Q z Z H B c X F x c b X N z c W x z Z X J 2 Z X I w M T t B Z H Z l b n R 1 c m V X b 3 J r c z I w M j I v U H J v Z H V j d G l v b i 9 Q c m 9 k d W N 0 a W 9 u L l B y b 2 R 1 Y 3 Q u e 1 B y b 2 R 1 Y 3 R O d W 1 i Z X I s M n 0 m c X V v d D s s J n F 1 b 3 Q 7 U 2 V y d m V y L k R h d G F i Y X N l X F w v M i 9 T U U w v Z G V z a 3 R v c C 1 1 a G c 0 M 2 R w X F x c X G 1 z c 3 F s c 2 V y d m V y M D E 7 Q W R 2 Z W 5 0 d X J l V 2 9 y a 3 M y M D I y L 1 B y b 2 R 1 Y 3 R p b 2 4 v U H J v Z H V j d G l v b i 5 Q c m 9 k d W N 0 L n t N Y W t l R m x h Z y w z f S Z x d W 9 0 O y w m c X V v d D t T Z X J 2 Z X I u R G F 0 Y W J h c 2 V c X C 8 y L 1 N R T C 9 k Z X N r d G 9 w L X V o Z z Q z Z H B c X F x c b X N z c W x z Z X J 2 Z X I w M T t B Z H Z l b n R 1 c m V X b 3 J r c z I w M j I v U H J v Z H V j d G l v b i 9 Q c m 9 k d W N 0 a W 9 u L l B y b 2 R 1 Y 3 Q u e 0 Z p b m l z a G V k R 2 9 v Z H N G b G F n L D R 9 J n F 1 b 3 Q 7 L C Z x d W 9 0 O 1 N l c n Z l c i 5 E Y X R h Y m F z Z V x c L z I v U 1 F M L 2 R l c 2 t 0 b 3 A t d W h n N D N k c F x c X F x t c 3 N x b H N l c n Z l c j A x O 0 F k d m V u d H V y Z V d v c m t z M j A y M i 9 Q c m 9 k d W N 0 a W 9 u L 1 B y b 2 R 1 Y 3 R p b 2 4 u U H J v Z H V j d C 5 7 Q 2 9 s b 3 I s N X 0 m c X V v d D s s J n F 1 b 3 Q 7 U 2 V y d m V y L k R h d G F i Y X N l X F w v M i 9 T U U w v Z G V z a 3 R v c C 1 1 a G c 0 M 2 R w X F x c X G 1 z c 3 F s c 2 V y d m V y M D E 7 Q W R 2 Z W 5 0 d X J l V 2 9 y a 3 M y M D I y L 1 B y b 2 R 1 Y 3 R p b 2 4 v U H J v Z H V j d G l v b i 5 Q c m 9 k d W N 0 L n t T Y W Z l d H l T d G 9 j a 0 x l d m V s L D Z 9 J n F 1 b 3 Q 7 L C Z x d W 9 0 O 1 N l c n Z l c i 5 E Y X R h Y m F z Z V x c L z I v U 1 F M L 2 R l c 2 t 0 b 3 A t d W h n N D N k c F x c X F x t c 3 N x b H N l c n Z l c j A x O 0 F k d m V u d H V y Z V d v c m t z M j A y M i 9 Q c m 9 k d W N 0 a W 9 u L 1 B y b 2 R 1 Y 3 R p b 2 4 u U H J v Z H V j d C 5 7 U m V v c m R l c l B v a W 5 0 L D d 9 J n F 1 b 3 Q 7 L C Z x d W 9 0 O 1 N l c n Z l c i 5 E Y X R h Y m F z Z V x c L z I v U 1 F M L 2 R l c 2 t 0 b 3 A t d W h n N D N k c F x c X F x t c 3 N x b H N l c n Z l c j A x O 0 F k d m V u d H V y Z V d v c m t z M j A y M i 9 Q c m 9 k d W N 0 a W 9 u L 1 B y b 2 R 1 Y 3 R p b 2 4 u U H J v Z H V j d C 5 7 U 3 R h b m R h c m R D b 3 N 0 L D h 9 J n F 1 b 3 Q 7 L C Z x d W 9 0 O 1 N l c n Z l c i 5 E Y X R h Y m F z Z V x c L z I v U 1 F M L 2 R l c 2 t 0 b 3 A t d W h n N D N k c F x c X F x t c 3 N x b H N l c n Z l c j A x O 0 F k d m V u d H V y Z V d v c m t z M j A y M i 9 Q c m 9 k d W N 0 a W 9 u L 1 B y b 2 R 1 Y 3 R p b 2 4 u U H J v Z H V j d C 5 7 T G l z d F B y a W N l L D l 9 J n F 1 b 3 Q 7 L C Z x d W 9 0 O 1 N l c n Z l c i 5 E Y X R h Y m F z Z V x c L z I v U 1 F M L 2 R l c 2 t 0 b 3 A t d W h n N D N k c F x c X F x t c 3 N x b H N l c n Z l c j A x O 0 F k d m V u d H V y Z V d v c m t z M j A y M i 9 Q c m 9 k d W N 0 a W 9 u L 1 B y b 2 R 1 Y 3 R p b 2 4 u U H J v Z H V j d C 5 7 U 2 l 6 Z S w x M H 0 m c X V v d D s s J n F 1 b 3 Q 7 U 2 V y d m V y L k R h d G F i Y X N l X F w v M i 9 T U U w v Z G V z a 3 R v c C 1 1 a G c 0 M 2 R w X F x c X G 1 z c 3 F s c 2 V y d m V y M D E 7 Q W R 2 Z W 5 0 d X J l V 2 9 y a 3 M y M D I y L 1 B y b 2 R 1 Y 3 R p b 2 4 v U H J v Z H V j d G l v b i 5 Q c m 9 k d W N 0 L n t T a X p l V W 5 p d E 1 l Y X N 1 c m V D b 2 R l L D E x f S Z x d W 9 0 O y w m c X V v d D t T Z X J 2 Z X I u R G F 0 Y W J h c 2 V c X C 8 y L 1 N R T C 9 k Z X N r d G 9 w L X V o Z z Q z Z H B c X F x c b X N z c W x z Z X J 2 Z X I w M T t B Z H Z l b n R 1 c m V X b 3 J r c z I w M j I v U H J v Z H V j d G l v b i 9 Q c m 9 k d W N 0 a W 9 u L l B y b 2 R 1 Y 3 Q u e 1 d l a W d o d F V u a X R N Z W F z d X J l Q 2 9 k Z S w x M n 0 m c X V v d D s s J n F 1 b 3 Q 7 U 2 V y d m V y L k R h d G F i Y X N l X F w v M i 9 T U U w v Z G V z a 3 R v c C 1 1 a G c 0 M 2 R w X F x c X G 1 z c 3 F s c 2 V y d m V y M D E 7 Q W R 2 Z W 5 0 d X J l V 2 9 y a 3 M y M D I y L 1 B y b 2 R 1 Y 3 R p b 2 4 v U H J v Z H V j d G l v b i 5 Q c m 9 k d W N 0 L n t X Z W l n a H Q s M T N 9 J n F 1 b 3 Q 7 L C Z x d W 9 0 O 1 N l c n Z l c i 5 E Y X R h Y m F z Z V x c L z I v U 1 F M L 2 R l c 2 t 0 b 3 A t d W h n N D N k c F x c X F x t c 3 N x b H N l c n Z l c j A x O 0 F k d m V u d H V y Z V d v c m t z M j A y M i 9 Q c m 9 k d W N 0 a W 9 u L 1 B y b 2 R 1 Y 3 R p b 2 4 u U H J v Z H V j d C 5 7 R G F 5 c 1 R v T W F u d W Z h Y 3 R 1 c m U s M T R 9 J n F 1 b 3 Q 7 L C Z x d W 9 0 O 1 N l c n Z l c i 5 E Y X R h Y m F z Z V x c L z I v U 1 F M L 2 R l c 2 t 0 b 3 A t d W h n N D N k c F x c X F x t c 3 N x b H N l c n Z l c j A x O 0 F k d m V u d H V y Z V d v c m t z M j A y M i 9 Q c m 9 k d W N 0 a W 9 u L 1 B y b 2 R 1 Y 3 R p b 2 4 u U H J v Z H V j d C 5 7 U H J v Z H V j d E x p b m U s M T V 9 J n F 1 b 3 Q 7 L C Z x d W 9 0 O 1 N l c n Z l c i 5 E Y X R h Y m F z Z V x c L z I v U 1 F M L 2 R l c 2 t 0 b 3 A t d W h n N D N k c F x c X F x t c 3 N x b H N l c n Z l c j A x O 0 F k d m V u d H V y Z V d v c m t z M j A y M i 9 Q c m 9 k d W N 0 a W 9 u L 1 B y b 2 R 1 Y 3 R p b 2 4 u U H J v Z H V j d C 5 7 Q 2 x h c 3 M s M T Z 9 J n F 1 b 3 Q 7 L C Z x d W 9 0 O 1 N l c n Z l c i 5 E Y X R h Y m F z Z V x c L z I v U 1 F M L 2 R l c 2 t 0 b 3 A t d W h n N D N k c F x c X F x t c 3 N x b H N l c n Z l c j A x O 0 F k d m V u d H V y Z V d v c m t z M j A y M i 9 Q c m 9 k d W N 0 a W 9 u L 1 B y b 2 R 1 Y 3 R p b 2 4 u U H J v Z H V j d C 5 7 U 3 R 5 b G U s M T d 9 J n F 1 b 3 Q 7 L C Z x d W 9 0 O 1 N l c n Z l c i 5 E Y X R h Y m F z Z V x c L z I v U 1 F M L 2 R l c 2 t 0 b 3 A t d W h n N D N k c F x c X F x t c 3 N x b H N l c n Z l c j A x O 0 F k d m V u d H V y Z V d v c m t z M j A y M i 9 Q c m 9 k d W N 0 a W 9 u L 1 B y b 2 R 1 Y 3 R p b 2 4 u U H J v Z H V j d C 5 7 U H J v Z H V j d F N 1 Y m N h d G V n b 3 J 5 S U Q s M T h 9 J n F 1 b 3 Q 7 L C Z x d W 9 0 O 1 N l c n Z l c i 5 E Y X R h Y m F z Z V x c L z I v U 1 F M L 2 R l c 2 t 0 b 3 A t d W h n N D N k c F x c X F x t c 3 N x b H N l c n Z l c j A x O 0 F k d m V u d H V y Z V d v c m t z M j A y M i 9 Q c m 9 k d W N 0 a W 9 u L 1 B y b 2 R 1 Y 3 R p b 2 4 u U H J v Z H V j d C 5 7 U H J v Z H V j d E 1 v Z G V s S U Q s M T l 9 J n F 1 b 3 Q 7 L C Z x d W 9 0 O 1 N l c n Z l c i 5 E Y X R h Y m F z Z V x c L z I v U 1 F M L 2 R l c 2 t 0 b 3 A t d W h n N D N k c F x c X F x t c 3 N x b H N l c n Z l c j A x O 0 F k d m V u d H V y Z V d v c m t z M j A y M i 9 Q c m 9 k d W N 0 a W 9 u L 1 B y b 2 R 1 Y 3 R p b 2 4 u U H J v Z H V j d C 5 7 U 2 V s b F N 0 Y X J 0 R G F 0 Z S w y M H 0 m c X V v d D s s J n F 1 b 3 Q 7 U 2 V y d m V y L k R h d G F i Y X N l X F w v M i 9 T U U w v Z G V z a 3 R v c C 1 1 a G c 0 M 2 R w X F x c X G 1 z c 3 F s c 2 V y d m V y M D E 7 Q W R 2 Z W 5 0 d X J l V 2 9 y a 3 M y M D I y L 1 B y b 2 R 1 Y 3 R p b 2 4 v U H J v Z H V j d G l v b i 5 Q c m 9 k d W N 0 L n t T Z W x s R W 5 k R G F 0 Z S w y M X 0 m c X V v d D s s J n F 1 b 3 Q 7 U 2 V y d m V y L k R h d G F i Y X N l X F w v M i 9 T U U w v Z G V z a 3 R v c C 1 1 a G c 0 M 2 R w X F x c X G 1 z c 3 F s c 2 V y d m V y M D E 7 Q W R 2 Z W 5 0 d X J l V 2 9 y a 3 M y M D I y L 1 B y b 2 R 1 Y 3 R p b 2 4 v U H J v Z H V j d G l v b i 5 Q c m 9 k d W N 0 L n t E a X N j b 2 5 0 a W 5 1 Z W R E Y X R l L D I y f S Z x d W 9 0 O y w m c X V v d D t T Z X J 2 Z X I u R G F 0 Y W J h c 2 V c X C 8 y L 1 N R T C 9 k Z X N r d G 9 w L X V o Z z Q z Z H B c X F x c b X N z c W x z Z X J 2 Z X I w M T t B Z H Z l b n R 1 c m V X b 3 J r c z I w M j I v U H J v Z H V j d G l v b i 9 Q c m 9 k d W N 0 a W 9 u L l B y b 2 R 1 Y 3 Q u e 3 J v d 2 d 1 a W Q s M j N 9 J n F 1 b 3 Q 7 L C Z x d W 9 0 O 1 N l c n Z l c i 5 E Y X R h Y m F z Z V x c L z I v U 1 F M L 2 R l c 2 t 0 b 3 A t d W h n N D N k c F x c X F x t c 3 N x b H N l c n Z l c j A x O 0 F k d m V u d H V y Z V d v c m t z M j A y M i 9 Q c m 9 k d W N 0 a W 9 u L 1 B y b 2 R 1 Y 3 R p b 2 4 u U H J v Z H V j d C 5 7 T W 9 k a W Z p Z W R E Y X R l L D I 0 f S Z x d W 9 0 O y w m c X V v d D t T Z X J 2 Z X I u R G F 0 Y W J h c 2 V c X C 8 y L 1 N R T C 9 k Z X N r d G 9 w L X V o Z z Q z Z H B c X F x c b X N z c W x z Z X J 2 Z X I w M T t B Z H Z l b n R 1 c m V X b 3 J r c z I w M j I v U H J v Z H V j d G l v b i 9 Q c m 9 k d W N 0 a W 9 u L l B y b 2 R 1 Y 3 R T d W J j Y X R l Z 2 9 y e S 5 7 U H J v Z H V j d E N h d G V n b 3 J 5 S U Q s M X 0 m c X V v d D s s J n F 1 b 3 Q 7 U 2 V y d m V y L k R h d G F i Y X N l X F w v M i 9 T U U w v Z G V z a 3 R v c C 1 1 a G c 0 M 2 R w X F x c X G 1 z c 3 F s c 2 V y d m V y M D E 7 Q W R 2 Z W 5 0 d X J l V 2 9 y a 3 M y M D I y L 1 B y b 2 R 1 Y 3 R p b 2 4 v U H J v Z H V j d G l v b i 5 Q c m 9 k d W N 0 U 3 V i Y 2 F 0 Z W d v c n k u e 0 5 h b W U s M n 0 m c X V v d D s s J n F 1 b 3 Q 7 U 2 V y d m V y L k R h d G F i Y X N l X F w v M i 9 T U U w v Z G V z a 3 R v c C 1 1 a G c 0 M 2 R w X F x c X G 1 z c 3 F s c 2 V y d m V y M D E 7 Q W R 2 Z W 5 0 d X J l V 2 9 y a 3 M y M D I y L 1 B y b 2 R 1 Y 3 R p b 2 4 v U H J v Z H V j d G l v b i 5 Q c m 9 k d W N 0 U 3 V i Y 2 F 0 Z W d v c n k u e 3 J v d 2 d 1 a W Q s M 3 0 m c X V v d D s s J n F 1 b 3 Q 7 U 2 V y d m V y L k R h d G F i Y X N l X F w v M i 9 T U U w v Z G V z a 3 R v c C 1 1 a G c 0 M 2 R w X F x c X G 1 z c 3 F s c 2 V y d m V y M D E 7 Q W R 2 Z W 5 0 d X J l V 2 9 y a 3 M y M D I y L 1 B y b 2 R 1 Y 3 R p b 2 4 v U H J v Z H V j d G l v b i 5 Q c m 9 k d W N 0 U 3 V i Y 2 F 0 Z W d v c n k u e 0 1 v Z G l m a W V k R G F 0 Z S w 0 f S Z x d W 9 0 O y w m c X V v d D t T Z X J 2 Z X I u R G F 0 Y W J h c 2 V c X C 8 y L 1 N R T C 9 k Z X N r d G 9 w L X V o Z z Q z Z H B c X F x c b X N z c W x z Z X J 2 Z X I w M T t B Z H Z l b n R 1 c m V X b 3 J r c z I w M j I v U H J v Z H V j d G l v b i 9 Q c m 9 k d W N 0 a W 9 u L l B y b 2 R 1 Y 3 R D Y X R l Z 2 9 y e S 5 7 T m F t Z S w x f S Z x d W 9 0 O y w m c X V v d D t T Z X J 2 Z X I u R G F 0 Y W J h c 2 V c X C 8 y L 1 N R T C 9 k Z X N r d G 9 w L X V o Z z Q z Z H B c X F x c b X N z c W x z Z X J 2 Z X I w M T t B Z H Z l b n R 1 c m V X b 3 J r c z I w M j I v U H J v Z H V j d G l v b i 9 Q c m 9 k d W N 0 a W 9 u L l B y b 2 R 1 Y 3 R D Y X R l Z 2 9 y e S 5 7 c m 9 3 Z 3 V p Z C w y f S Z x d W 9 0 O y w m c X V v d D t T Z X J 2 Z X I u R G F 0 Y W J h c 2 V c X C 8 y L 1 N R T C 9 k Z X N r d G 9 w L X V o Z z Q z Z H B c X F x c b X N z c W x z Z X J 2 Z X I w M T t B Z H Z l b n R 1 c m V X b 3 J r c z I w M j I v U H J v Z H V j d G l v b i 9 Q c m 9 k d W N 0 a W 9 u L l B y b 2 R 1 Y 3 R D Y X R l Z 2 9 y e S 5 7 T W 9 k a W Z p Z W R E Y X R l L D N 9 J n F 1 b 3 Q 7 X S w m c X V v d D t S Z W x h d G l v b n N o a X B J b m Z v J n F 1 b 3 Q 7 O l t d f S I g L z 4 8 L 1 N 0 Y W J s Z U V u d H J p Z X M + P C 9 J d G V t P j x J d G V t P j x J d G V t T G 9 j Y X R p b 2 4 + P E l 0 Z W 1 U e X B l P k Z v c m 1 1 b G E 8 L 0 l 0 Z W 1 U e X B l P j x J d G V t U G F 0 a D 5 T Z W N 0 a W 9 u M S 9 E a W 1 Q c m 9 k d W N 0 c y 9 T b 3 V y Y 2 U 8 L 0 l 0 Z W 1 Q Y X R o P j w v S X R l b U x v Y 2 F 0 a W 9 u P j x T d G F i b G V F b n R y a W V z I C 8 + P C 9 J d G V t P j x J d G V t P j x J d G V t T G 9 j Y X R p b 2 4 + P E l 0 Z W 1 U e X B l P k Z v c m 1 1 b G E 8 L 0 l 0 Z W 1 U e X B l P j x J d G V t U G F 0 a D 5 T Z W N 0 a W 9 u M S 9 E a W 1 Q c m 9 k d W N 0 c y 9 F e H B h b m R l Z C U y M F N 1 Y m N h d G V n b 3 J 5 P C 9 J d G V t U G F 0 a D 4 8 L 0 l 0 Z W 1 M b 2 N h d G l v b j 4 8 U 3 R h Y m x l R W 5 0 c m l l c y A v P j w v S X R l b T 4 8 S X R l b T 4 8 S X R l b U x v Y 2 F 0 a W 9 u P j x J d G V t V H l w Z T 5 G b 3 J t d W x h P C 9 J d G V t V H l w Z T 4 8 S X R l b V B h d G g + U 2 V j d G l v b j E v R G l t U H J v Z H V j d H M v T W V y Z 2 V k J T I w U X V l c m l l c z w v S X R l b V B h d G g + P C 9 J d G V t T G 9 j Y X R p b 2 4 + P F N 0 Y W J s Z U V u d H J p Z X M g L z 4 8 L 0 l 0 Z W 0 + P E l 0 Z W 0 + P E l 0 Z W 1 M b 2 N h d G l v b j 4 8 S X R l b V R 5 c G U + R m 9 y b X V s Y T w v S X R l b V R 5 c G U + P E l 0 Z W 1 Q Y X R o P l N l Y 3 R p b 2 4 x L 0 R p b V B y b 2 R 1 Y 3 R z L 0 V 4 c G F u Z G V k J T I w Q 2 F 0 Z W d v c n k 8 L 0 l 0 Z W 1 Q Y X R o P j w v S X R l b U x v Y 2 F 0 a W 9 u P j x T d G F i b G V F b n R y a W V z I C 8 + P C 9 J d G V t P j x J d G V t P j x J d G V t T G 9 j Y X R p b 2 4 + P E l 0 Z W 1 U e X B l P k Z v c m 1 1 b G E 8 L 0 l 0 Z W 1 U e X B l P j x J d G V t U G F 0 a D 5 T Z W N 0 a W 9 u M S 9 E a W 1 Q c m 9 k d W N 0 c y 9 S Z W 5 h b W V k J T I w Q 2 9 s d W 1 u c z w v S X R l b V B h d G g + P C 9 J d G V t T G 9 j Y X R p b 2 4 + P F N 0 Y W J s Z U V u d H J p Z X M g L z 4 8 L 0 l 0 Z W 0 + P E l 0 Z W 0 + P E l 0 Z W 1 M b 2 N h d G l v b j 4 8 S X R l b V R 5 c G U + R m 9 y b X V s Y T w v S X R l b V R 5 c G U + P E l 0 Z W 1 Q Y X R o P l N l Y 3 R p b 2 4 x L 0 R p b V R l c n J p d G 9 y e T w v S X R l b V B h d G g + P C 9 J d G V t T G 9 j Y X R p b 2 4 + P F N 0 Y W J s Z U V u d H J p Z X M + P E V u d H J 5 I F R 5 c G U 9 I k l z U H J p d m F 0 Z S I g V m F s d W U 9 I m w w I i A v P j x F b n R y e S B U e X B l P S J R d W V y e U l E I i B W Y W x 1 Z T 0 i c 2 E y M z I w M T Z k L W M 3 Y T M t N D R l N i 0 4 Y j V h L T Q y M z F l O T Y 2 Z m I y N C I g L z 4 8 R W 5 0 c n k g V H l w Z T 0 i U X V l c n l H c m 9 1 c E l E I i B W Y W x 1 Z T 0 i c 2 U w N z g 5 Z T M 5 L W U x O T g t N D B i Y i 1 h N W N m L W V l Y z Y 0 Y z R m O D E 0 M 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T A s J n F 1 b 3 Q 7 a 2 V 5 Q 2 9 s d W 1 u T m F t Z X M m c X V v d D s 6 W y Z x d W 9 0 O 1 R l c n J p d G 9 y e U l E J n F 1 b 3 Q 7 X S w m c X V v d D t x d W V y e V J l b G F 0 a W 9 u c 2 h p c H M m c X V v d D s 6 W 1 0 s J n F 1 b 3 Q 7 Y 2 9 s d W 1 u S W R l b n R p d G l l c y Z x d W 9 0 O z p b J n F 1 b 3 Q 7 U 2 V y d m V y L k R h d G F i Y X N l X F w v M i 9 T U U w v Z G V z a 3 R v c C 1 1 a G c 0 M 2 R w X F x c X G 1 z c 3 F s c 2 V y d m V y M D E 7 Q W R 2 Z W 5 0 d X J l V 2 9 y a 3 M y M D I y L 1 N h b G V z L 1 N h b G V z L l N h b G V z V G V y c m l 0 b 3 J 5 L n t U Z X J y a X R v c n l J R C w w f S Z x d W 9 0 O y w m c X V v d D t T Z X J 2 Z X I u R G F 0 Y W J h c 2 V c X C 8 y L 1 N R T C 9 k Z X N r d G 9 w L X V o Z z Q z Z H B c X F x c b X N z c W x z Z X J 2 Z X I w M T t B Z H Z l b n R 1 c m V X b 3 J r c z I w M j I v U 2 F s Z X M v U 2 F s Z X M u U 2 F s Z X N U Z X J y a X R v c n k u e 0 5 h b W U s M X 0 m c X V v d D s s J n F 1 b 3 Q 7 U 2 V y d m V y L k R h d G F i Y X N l X F w v M i 9 T U U w v Z G V z a 3 R v c C 1 1 a G c 0 M 2 R w X F x c X G 1 z c 3 F s c 2 V y d m V y M D E 7 Q W R 2 Z W 5 0 d X J l V 2 9 y a 3 M y M D I y L 1 N h b G V z L 1 N h b G V z L l N h b G V z V G V y c m l 0 b 3 J 5 L n t D b 3 V u d H J 5 U m V n a W 9 u Q 2 9 k Z S w y f S Z x d W 9 0 O y w m c X V v d D t T Z X J 2 Z X I u R G F 0 Y W J h c 2 V c X C 8 y L 1 N R T C 9 k Z X N r d G 9 w L X V o Z z Q z Z H B c X F x c b X N z c W x z Z X J 2 Z X I w M T t B Z H Z l b n R 1 c m V X b 3 J r c z I w M j I v U 2 F s Z X M v U 2 F s Z X M u U 2 F s Z X N U Z X J y a X R v c n k u e 0 d y b 3 V w L D N 9 J n F 1 b 3 Q 7 L C Z x d W 9 0 O 1 N l c n Z l c i 5 E Y X R h Y m F z Z V x c L z I v U 1 F M L 2 R l c 2 t 0 b 3 A t d W h n N D N k c F x c X F x t c 3 N x b H N l c n Z l c j A x O 0 F k d m V u d H V y Z V d v c m t z M j A y M i 9 T Y W x l c y 9 T Y W x l c y 5 T Y W x l c 1 R l c n J p d G 9 y e S 5 7 U 2 F s Z X N Z V E Q s N H 0 m c X V v d D s s J n F 1 b 3 Q 7 U 2 V y d m V y L k R h d G F i Y X N l X F w v M i 9 T U U w v Z G V z a 3 R v c C 1 1 a G c 0 M 2 R w X F x c X G 1 z c 3 F s c 2 V y d m V y M D E 7 Q W R 2 Z W 5 0 d X J l V 2 9 y a 3 M y M D I y L 1 N h b G V z L 1 N h b G V z L l N h b G V z V G V y c m l 0 b 3 J 5 L n t T Y W x l c 0 x h c 3 R Z Z W F y L D V 9 J n F 1 b 3 Q 7 L C Z x d W 9 0 O 1 N l c n Z l c i 5 E Y X R h Y m F z Z V x c L z I v U 1 F M L 2 R l c 2 t 0 b 3 A t d W h n N D N k c F x c X F x t c 3 N x b H N l c n Z l c j A x O 0 F k d m V u d H V y Z V d v c m t z M j A y M i 9 T Y W x l c y 9 T Y W x l c y 5 T Y W x l c 1 R l c n J p d G 9 y e S 5 7 Q 2 9 z d F l U R C w 2 f S Z x d W 9 0 O y w m c X V v d D t T Z X J 2 Z X I u R G F 0 Y W J h c 2 V c X C 8 y L 1 N R T C 9 k Z X N r d G 9 w L X V o Z z Q z Z H B c X F x c b X N z c W x z Z X J 2 Z X I w M T t B Z H Z l b n R 1 c m V X b 3 J r c z I w M j I v U 2 F s Z X M v U 2 F s Z X M u U 2 F s Z X N U Z X J y a X R v c n k u e 0 N v c 3 R M Y X N 0 W W V h c i w 3 f S Z x d W 9 0 O y w m c X V v d D t T Z X J 2 Z X I u R G F 0 Y W J h c 2 V c X C 8 y L 1 N R T C 9 k Z X N r d G 9 w L X V o Z z Q z Z H B c X F x c b X N z c W x z Z X J 2 Z X I w M T t B Z H Z l b n R 1 c m V X b 3 J r c z I w M j I v U 2 F s Z X M v U 2 F s Z X M u U 2 F s Z X N U Z X J y a X R v c n k u e 3 J v d 2 d 1 a W Q s O H 0 m c X V v d D s s J n F 1 b 3 Q 7 U 2 V y d m V y L k R h d G F i Y X N l X F w v M i 9 T U U w v Z G V z a 3 R v c C 1 1 a G c 0 M 2 R w X F x c X G 1 z c 3 F s c 2 V y d m V y M D E 7 Q W R 2 Z W 5 0 d X J l V 2 9 y a 3 M y M D I y L 1 N h b G V z L 1 N h b G V z L l N h b G V z V G V y c m l 0 b 3 J 5 L n t N b 2 R p Z m l l Z E R h d G U s O X 0 m c X V v d D t d L C Z x d W 9 0 O 0 N v b H V t b k N v d W 5 0 J n F 1 b 3 Q 7 O j E w L C Z x d W 9 0 O 0 t l e U N v b H V t b k 5 h b W V z J n F 1 b 3 Q 7 O l s m c X V v d D t U Z X J y a X R v c n l J R C Z x d W 9 0 O 1 0 s J n F 1 b 3 Q 7 Q 2 9 s d W 1 u S W R l b n R p d G l l c y Z x d W 9 0 O z p b J n F 1 b 3 Q 7 U 2 V y d m V y L k R h d G F i Y X N l X F w v M i 9 T U U w v Z G V z a 3 R v c C 1 1 a G c 0 M 2 R w X F x c X G 1 z c 3 F s c 2 V y d m V y M D E 7 Q W R 2 Z W 5 0 d X J l V 2 9 y a 3 M y M D I y L 1 N h b G V z L 1 N h b G V z L l N h b G V z V G V y c m l 0 b 3 J 5 L n t U Z X J y a X R v c n l J R C w w f S Z x d W 9 0 O y w m c X V v d D t T Z X J 2 Z X I u R G F 0 Y W J h c 2 V c X C 8 y L 1 N R T C 9 k Z X N r d G 9 w L X V o Z z Q z Z H B c X F x c b X N z c W x z Z X J 2 Z X I w M T t B Z H Z l b n R 1 c m V X b 3 J r c z I w M j I v U 2 F s Z X M v U 2 F s Z X M u U 2 F s Z X N U Z X J y a X R v c n k u e 0 5 h b W U s M X 0 m c X V v d D s s J n F 1 b 3 Q 7 U 2 V y d m V y L k R h d G F i Y X N l X F w v M i 9 T U U w v Z G V z a 3 R v c C 1 1 a G c 0 M 2 R w X F x c X G 1 z c 3 F s c 2 V y d m V y M D E 7 Q W R 2 Z W 5 0 d X J l V 2 9 y a 3 M y M D I y L 1 N h b G V z L 1 N h b G V z L l N h b G V z V G V y c m l 0 b 3 J 5 L n t D b 3 V u d H J 5 U m V n a W 9 u Q 2 9 k Z S w y f S Z x d W 9 0 O y w m c X V v d D t T Z X J 2 Z X I u R G F 0 Y W J h c 2 V c X C 8 y L 1 N R T C 9 k Z X N r d G 9 w L X V o Z z Q z Z H B c X F x c b X N z c W x z Z X J 2 Z X I w M T t B Z H Z l b n R 1 c m V X b 3 J r c z I w M j I v U 2 F s Z X M v U 2 F s Z X M u U 2 F s Z X N U Z X J y a X R v c n k u e 0 d y b 3 V w L D N 9 J n F 1 b 3 Q 7 L C Z x d W 9 0 O 1 N l c n Z l c i 5 E Y X R h Y m F z Z V x c L z I v U 1 F M L 2 R l c 2 t 0 b 3 A t d W h n N D N k c F x c X F x t c 3 N x b H N l c n Z l c j A x O 0 F k d m V u d H V y Z V d v c m t z M j A y M i 9 T Y W x l c y 9 T Y W x l c y 5 T Y W x l c 1 R l c n J p d G 9 y e S 5 7 U 2 F s Z X N Z V E Q s N H 0 m c X V v d D s s J n F 1 b 3 Q 7 U 2 V y d m V y L k R h d G F i Y X N l X F w v M i 9 T U U w v Z G V z a 3 R v c C 1 1 a G c 0 M 2 R w X F x c X G 1 z c 3 F s c 2 V y d m V y M D E 7 Q W R 2 Z W 5 0 d X J l V 2 9 y a 3 M y M D I y L 1 N h b G V z L 1 N h b G V z L l N h b G V z V G V y c m l 0 b 3 J 5 L n t T Y W x l c 0 x h c 3 R Z Z W F y L D V 9 J n F 1 b 3 Q 7 L C Z x d W 9 0 O 1 N l c n Z l c i 5 E Y X R h Y m F z Z V x c L z I v U 1 F M L 2 R l c 2 t 0 b 3 A t d W h n N D N k c F x c X F x t c 3 N x b H N l c n Z l c j A x O 0 F k d m V u d H V y Z V d v c m t z M j A y M i 9 T Y W x l c y 9 T Y W x l c y 5 T Y W x l c 1 R l c n J p d G 9 y e S 5 7 Q 2 9 z d F l U R C w 2 f S Z x d W 9 0 O y w m c X V v d D t T Z X J 2 Z X I u R G F 0 Y W J h c 2 V c X C 8 y L 1 N R T C 9 k Z X N r d G 9 w L X V o Z z Q z Z H B c X F x c b X N z c W x z Z X J 2 Z X I w M T t B Z H Z l b n R 1 c m V X b 3 J r c z I w M j I v U 2 F s Z X M v U 2 F s Z X M u U 2 F s Z X N U Z X J y a X R v c n k u e 0 N v c 3 R M Y X N 0 W W V h c i w 3 f S Z x d W 9 0 O y w m c X V v d D t T Z X J 2 Z X I u R G F 0 Y W J h c 2 V c X C 8 y L 1 N R T C 9 k Z X N r d G 9 w L X V o Z z Q z Z H B c X F x c b X N z c W x z Z X J 2 Z X I w M T t B Z H Z l b n R 1 c m V X b 3 J r c z I w M j I v U 2 F s Z X M v U 2 F s Z X M u U 2 F s Z X N U Z X J y a X R v c n k u e 3 J v d 2 d 1 a W Q s O H 0 m c X V v d D s s J n F 1 b 3 Q 7 U 2 V y d m V y L k R h d G F i Y X N l X F w v M i 9 T U U w v Z G V z a 3 R v c C 1 1 a G c 0 M 2 R w X F x c X G 1 z c 3 F s c 2 V y d m V y M D E 7 Q W R 2 Z W 5 0 d X J l V 2 9 y a 3 M y M D I y L 1 N h b G V z L 1 N h b G V z L l N h b G V z V G V y c m l 0 b 3 J 5 L n t N b 2 R p Z m l l Z E R h d G U s O X 0 m c X V v d D t d L C Z x d W 9 0 O 1 J l b G F 0 a W 9 u c 2 h p c E l u Z m 8 m c X V v d D s 6 W 1 1 9 I i A v P j x F b n R y e S B U e X B l P S J G a W x s U 3 R h d H V z I i B W Y W x 1 Z T 0 i c 0 N v b X B s Z X R l I i A v P j x F b n R y e S B U e X B l P S J G a W x s Q 2 9 s d W 1 u T m F t Z X M i I F Z h b H V l P S J z W y Z x d W 9 0 O 1 R l c n J p d G 9 y e U l E J n F 1 b 3 Q 7 L C Z x d W 9 0 O 1 R l c n J p d G 9 y e S Z x d W 9 0 O y w m c X V v d D t D b 3 V u d H J 5 U m V n a W 9 u Q 2 9 k Z S Z x d W 9 0 O y w m c X V v d D t H c m 9 1 c C Z x d W 9 0 O y w m c X V v d D t T Y W x l c 1 l U R C Z x d W 9 0 O y w m c X V v d D t T Y W x l c 0 x h c 3 R Z Z W F y J n F 1 b 3 Q 7 L C Z x d W 9 0 O 0 N v c 3 R Z V E Q m c X V v d D s s J n F 1 b 3 Q 7 Q 2 9 z d E x h c 3 R Z Z W F y J n F 1 b 3 Q 7 L C Z x d W 9 0 O 3 J v d 2 d 1 a W Q m c X V v d D s s J n F 1 b 3 Q 7 T W 9 k a W Z p Z W R E Y X R l J n F 1 b 3 Q 7 X S I g L z 4 8 R W 5 0 c n k g V H l w Z T 0 i R m l s b E N v b H V t b l R 5 c G V z I i B W Y W x 1 Z T 0 i c 0 F n W U d C a E V S R V J F R 0 J 3 P T 0 i I C 8 + P E V u d H J 5 I F R 5 c G U 9 I k Z p b G x M Y X N 0 V X B k Y X R l Z C I g V m F s d W U 9 I m Q y M D I 1 L T A 2 L T A y V D I y O j A 4 O j U y L j g x N D E w N T F a I i A v P j x F b n R y e S B U e X B l P S J G a W x s R X J y b 3 J D b 3 V u d C I g V m F s d W U 9 I m w w I i A v P j x F b n R y e S B U e X B l P S J G a W x s R X J y b 3 J D b 2 R l I i B W Y W x 1 Z T 0 i c 1 V u a 2 5 v d 2 4 i I C 8 + P E V u d H J 5 I F R 5 c G U 9 I k Z p b G x D b 3 V u d C I g V m F s d W U 9 I m w x M C I g L z 4 8 R W 5 0 c n k g V H l w Z T 0 i Q W R k Z W R U b 0 R h d G F N b 2 R l b C I g V m F s d W U 9 I m w x I i A v P j w v U 3 R h Y m x l R W 5 0 c m l l c z 4 8 L 0 l 0 Z W 0 + P E l 0 Z W 0 + P E l 0 Z W 1 M b 2 N h d G l v b j 4 8 S X R l b V R 5 c G U + R m 9 y b X V s Y T w v S X R l b V R 5 c G U + P E l 0 Z W 1 Q Y X R o P l N l Y 3 R p b 2 4 x L 0 R p b V R l c n J p d G 9 y e S 9 T b 3 V y Y 2 U 8 L 0 l 0 Z W 1 Q Y X R o P j w v S X R l b U x v Y 2 F 0 a W 9 u P j x T d G F i b G V F b n R y a W V z I C 8 + P C 9 J d G V t P j x J d G V t P j x J d G V t T G 9 j Y X R p b 2 4 + P E l 0 Z W 1 U e X B l P k Z v c m 1 1 b G E 8 L 0 l 0 Z W 1 U e X B l P j x J d G V t U G F 0 a D 5 T Z W N 0 a W 9 u M S 9 E a W 1 U Z X J y a X R v c n k v Q W R 2 Z W 5 0 d X J l V 2 9 y a 3 M y M D I y P C 9 J d G V t U G F 0 a D 4 8 L 0 l 0 Z W 1 M b 2 N h d G l v b j 4 8 U 3 R h Y m x l R W 5 0 c m l l c y A v P j w v S X R l b T 4 8 S X R l b T 4 8 S X R l b U x v Y 2 F 0 a W 9 u P j x J d G V t V H l w Z T 5 G b 3 J t d W x h P C 9 J d G V t V H l w Z T 4 8 S X R l b V B h d G g + U 2 V j d G l v b j E v R G l t V G V y c m l 0 b 3 J 5 L 1 N h b G V z X 1 N h b G V z V G V y c m l 0 b 3 J 5 P C 9 J d G V t U G F 0 a D 4 8 L 0 l 0 Z W 1 M b 2 N h d G l v b j 4 8 U 3 R h Y m x l R W 5 0 c m l l c y A v P j w v S X R l b T 4 8 S X R l b T 4 8 S X R l b U x v Y 2 F 0 a W 9 u P j x J d G V t V H l w Z T 5 G b 3 J t d W x h P C 9 J d G V t V H l w Z T 4 8 S X R l b V B h d G g + U 2 V j d G l v b j E v R G l t V G V y c m l 0 b 3 J 5 L 1 J l b m F t Z W Q l M j B D b 2 x 1 b W 5 z P C 9 J d G V t U G F 0 a D 4 8 L 0 l 0 Z W 1 M b 2 N h d G l v b j 4 8 U 3 R h Y m x l R W 5 0 c m l l c y A v P j w v S X R l b T 4 8 L 0 l 0 Z W 1 z P j w v T G 9 j Y W x Q Y W N r Y W d l T W V 0 Y W R h d G F G a W x l P h Y A A A B Q S w U G A A A A A A A A A A A A A A A A A A A A A A A A J g E A A A E A A A D Q j J 3 f A R X R E Y x 6 A M B P w p f r A Q A A A H P q t R 1 Q 7 n 1 P n 3 I d u T r R O Z E A A A A A A g A A A A A A E G Y A A A A B A A A g A A A A l 8 b I q S 4 z p O t w B i t Z v R 9 5 D m P 5 k U A 6 J K C Z G q a V J d Q y 3 P o A A A A A D o A A A A A C A A A g A A A A c z h y k e p / A 9 b i n O T J 1 Q b B g z c 6 j 9 J h V F 6 D I T A t P K 6 q 7 A 9 Q A A A A 6 E e v 0 z d y X I h O b 0 I a n n x G h 7 L u c 9 J z / P J 9 a I f 3 Y g 1 Y H F q k c I W W l I q T L g a Z V B 7 0 I 7 q 9 4 K t A M 7 C m 1 Z 9 g I x w h p d p Y v M 5 f v 0 0 C s 9 4 q u A G h 1 y C 6 1 o F A A A A A I T a R + d C t q J B S n K U t F u C O 1 X o H r M A 2 h l L W g 5 4 3 6 2 b W q r H I z F F B 2 8 4 6 2 h 5 + K R w k g l l 6 P m A B X h 4 N X 5 j O y P a k z o 6 g k Q = = < / D a t a M a s h u p > 
</file>

<file path=customXml/item15.xml>��< ? x m l   v e r s i o n = " 1 . 0 "   e n c o d i n g = " U T F - 1 6 " ? > < G e m i n i   x m l n s = " h t t p : / / g e m i n i / p i v o t c u s t o m i z a t i o n / S a n d b o x N o n E m p t y " > < C u s t o m C o n t e n t > < ! [ C D A T A [ 1 ] ] > < / C u s t o m C o n t e n t > < / G e m i n i > 
</file>

<file path=customXml/item16.xml>��< ? x m l   v e r s i o n = " 1 . 0 "   e n c o d i n g = " U T F - 1 6 " ? > < G e m i n i   x m l n s = " h t t p : / / g e m i n i / p i v o t c u s t o m i z a t i o n / I s S a n d b o x E m b e d d e d " > < C u s t o m C o n t e n t > < ! [ C D A T A [ y e s ] ] > < / C u s t o m C o n t e n t > < / G e m i n i > 
</file>

<file path=customXml/item17.xml>��< ? x m l   v e r s i o n = " 1 . 0 "   e n c o d i n g = " U T F - 1 6 " ? > < G e m i n i   x m l n s = " h t t p : / / g e m i n i / p i v o t c u s t o m i z a t i o n / P o w e r P i v o t V e r s i o n " > < C u s t o m C o n t e n t > < ! [ C D A T A [ 2 0 1 5 . 1 3 0 . 1 6 0 5 . 1 5 6 7 ] ] > < / 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 2 0 2 5 - 0 6 - 0 8 T 0 5 : 1 8 : 2 6 . 5 0 0 3 3 1 3 + 0 3 : 0 0 < / L a s t P r o c e s s e d T i m e > < / D a t a M o d e l i n g S a n d b o x . S e r i a l i z e d S a n d b o x E r r o r C a c h e > ] ] > < / C u s t o m C o n t e n t > < / G e m i n i > 
</file>

<file path=customXml/item2.xml>��< ? x m l   v e r s i o n = " 1 . 0 "   e n c o d i n g = " U T F - 1 6 " ? > < G e m i n i   x m l n s = " h t t p : / / g e m i n i / p i v o t c u s t o m i z a t i o n / C l i e n t W i n d o w X M L " > < C u s t o m C o n t e n t > < ! [ C D A T A [ F a c t   O r d e r _ 1 e 9 c 4 b a d - e c e 0 - 4 2 9 e - a 1 4 0 - b a 2 2 0 8 5 f 9 9 7 b ] ] > < / C u s t o m C o n t e n t > < / G e m i n i > 
</file>

<file path=customXml/item3.xml>��< ? x m l   v e r s i o n = " 1 . 0 "   e n c o d i n g = " U T F - 1 6 " ? > < G e m i n i   x m l n s = " h t t p : / / g e m i n i / p i v o t c u s t o m i z a t i o n / S h o w H i d d e n " > < C u s t o m C o n t e n t > < ! [ C D A T A [ T r u e ] ] > < / C u s t o m C o n t e n t > < / G e m i n i > 
</file>

<file path=customXml/item4.xml>��< ? x m l   v e r s i o n = " 1 . 0 "   e n c o d i n g = " U T F - 1 6 " ? > < G e m i n i   x m l n s = " h t t p : / / g e m i n i / p i v o t c u s t o m i z a t i o n / L i n k e d T a b l e U p d a t e M o d e " > < C u s t o m C o n t e n t > < ! [ C D A T A [ T r u e ] ] > < / C u s t o m C o n t e n t > < / G e m i n i > 
</file>

<file path=customXml/item5.xml>��< ? x m l   v e r s i o n = " 1 . 0 "   e n c o d i n g = " U T F - 1 6 " ? > < G e m i n i   x m l n s = " h t t p : / / g e m i n i / p i v o t c u s t o m i z a t i o n / T a b l e O r d e r " > < C u s t o m C o n t e n t > < ! [ C D A T A [ F a c t   O r d e r _ 1 e 9 c 4 b a d - e c e 0 - 4 2 9 e - a 1 4 0 - b a 2 2 0 8 5 f 9 9 7 b , D i m P r o d u c t s _ 9 1 6 7 2 6 8 7 - b 1 1 5 - 4 a 0 4 - a 3 6 2 - 5 f 4 f d 6 f d 9 f a c , D i m T e r r i t o r y _ e 3 5 d c d c 6 - 8 e d 6 - 4 e 4 f - 8 8 3 c - 8 e d d 8 4 b 1 1 3 0 f ] ] > < / 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M a n u a l C a l c M o d e " > < C u s t o m C o n t e n t > < ! [ C D A T A [ F a l s e ] ] > < / C u s t o m C o n t e n t > < / G e m i n i > 
</file>

<file path=customXml/item9.xml>��< ? x m l   v e r s i o n = " 1 . 0 "   e n c o d i n g = " U T F - 1 6 " ? > < G e m i n i   x m l n s = " h t t p : / / g e m i n i / p i v o t c u s t o m i z a t i o n / T a b l e X M L _ D i m P r o d u c t s _ 9 1 6 7 2 6 8 7 - b 1 1 5 - 4 a 0 4 - a 3 6 2 - 5 f 4 f d 6 f d 9 f a c " > < 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 1 2 3 < / i n t > < / v a l u e > < / i t e m > < i t e m > < k e y > < s t r i n g > P r o d u c t < / s t r i n g > < / k e y > < v a l u e > < i n t > 1 0 6 < / i n t > < / v a l u e > < / i t e m > < i t e m > < k e y > < s t r i n g > P r o d u c t N u m b e r < / s t r i n g > < / k e y > < v a l u e > < i n t > 1 7 5 < / i n t > < / v a l u e > < / i t e m > < i t e m > < k e y > < s t r i n g > M a k e F l a g < / s t r i n g > < / k e y > < v a l u e > < i n t > 1 2 4 < / i n t > < / v a l u e > < / i t e m > < i t e m > < k e y > < s t r i n g > F i n i s h e d G o o d s F l a g < / s t r i n g > < / k e y > < v a l u e > < i n t > 2 0 7 < / i n t > < / v a l u e > < / i t e m > < i t e m > < k e y > < s t r i n g > C o l o r < / s t r i n g > < / k e y > < v a l u e > < i n t > 8 6 < / i n t > < / v a l u e > < / i t e m > < i t e m > < k e y > < s t r i n g > S a f e t y S t o c k L e v e l < / s t r i n g > < / k e y > < v a l u e > < i n t > 1 8 2 < / i n t > < / v a l u e > < / i t e m > < i t e m > < k e y > < s t r i n g > R e o r d e r P o i n t < / s t r i n g > < / k e y > < v a l u e > < i n t > 1 5 2 < / i n t > < / v a l u e > < / i t e m > < i t e m > < k e y > < s t r i n g > S t a n d a r d C o s t < / s t r i n g > < / k e y > < v a l u e > < i n t > 1 5 3 < / i n t > < / v a l u e > < / i t e m > < i t e m > < k e y > < s t r i n g > L i s t P r i c e < / s t r i n g > < / k e y > < v a l u e > < i n t > 1 1 1 < / i n t > < / v a l u e > < / i t e m > < i t e m > < k e y > < s t r i n g > S i z e < / s t r i n g > < / k e y > < v a l u e > < i n t > 7 7 < / i n t > < / v a l u e > < / i t e m > < i t e m > < k e y > < s t r i n g > S i z e U n i t M e a s u r e C o d e < / s t r i n g > < / k e y > < v a l u e > < i n t > 2 2 9 < / i n t > < / v a l u e > < / i t e m > < i t e m > < k e y > < s t r i n g > W e i g h t U n i t M e a s u r e C o d e < / s t r i n g > < / k e y > < v a l u e > < i n t > 2 5 2 < / i n t > < / v a l u e > < / i t e m > < i t e m > < k e y > < s t r i n g > W e i g h t < / s t r i n g > < / k e y > < v a l u e > < i n t > 1 0 0 < / i n t > < / v a l u e > < / i t e m > < i t e m > < k e y > < s t r i n g > D a y s T o M a n u f a c t u r e < / s t r i n g > < / k e y > < v a l u e > < i n t > 2 0 9 < / i n t > < / v a l u e > < / i t e m > < i t e m > < k e y > < s t r i n g > P r o d u c t L i n e < / s t r i n g > < / k e y > < v a l u e > < i n t > 1 4 2 < / i n t > < / v a l u e > < / i t e m > < i t e m > < k e y > < s t r i n g > C l a s s < / s t r i n g > < / k e y > < v a l u e > < i n t > 8 6 < / i n t > < / v a l u e > < / i t e m > < i t e m > < k e y > < s t r i n g > S t y l e < / s t r i n g > < / k e y > < v a l u e > < i n t > 8 1 < / i n t > < / v a l u e > < / i t e m > < i t e m > < k e y > < s t r i n g > P r o d u c t S u b c a t e g o r y I D < / s t r i n g > < / k e y > < v a l u e > < i n t > 2 2 9 < / i n t > < / v a l u e > < / i t e m > < i t e m > < k e y > < s t r i n g > P r o d u c t M o d e l I D < / s t r i n g > < / k e y > < v a l u e > < i n t > 1 7 6 < / i n t > < / v a l u e > < / i t e m > < i t e m > < k e y > < s t r i n g > S e l l S t a r t D a t e < / s t r i n g > < / k e y > < v a l u e > < i n t > 1 4 6 < / i n t > < / v a l u e > < / i t e m > < i t e m > < k e y > < s t r i n g > S e l l E n d D a t e < / s t r i n g > < / k e y > < v a l u e > < i n t > 1 4 5 < / i n t > < / v a l u e > < / i t e m > < i t e m > < k e y > < s t r i n g > D i s c o n t i n u e d D a t e < / s t r i n g > < / k e y > < v a l u e > < i n t > 1 8 9 < / i n t > < / v a l u e > < / i t e m > < i t e m > < k e y > < s t r i n g > r o w g u i d < / s t r i n g > < / k e y > < v a l u e > < i n t > 1 0 9 < / i n t > < / v a l u e > < / i t e m > < i t e m > < k e y > < s t r i n g > M o d i f i e d D a t e < / s t r i n g > < / k e y > < v a l u e > < i n t > 1 5 1 < / i n t > < / v a l u e > < / i t e m > < i t e m > < k e y > < s t r i n g > C a t e g o r y I D < / s t r i n g > < / k e y > < v a l u e > < i n t > 1 3 3 < / i n t > < / v a l u e > < / i t e m > < i t e m > < k e y > < s t r i n g > S u b c a t e g o r y < / s t r i n g > < / k e y > < v a l u e > < i n t > 1 4 7 < / i n t > < / v a l u e > < / i t e m > < i t e m > < k e y > < s t r i n g > r o w g u i d . 1 < / s t r i n g > < / k e y > < v a l u e > < i n t > 1 2 4 < / i n t > < / v a l u e > < / i t e m > < i t e m > < k e y > < s t r i n g > M o d i f i e d D a t e . 1 < / s t r i n g > < / k e y > < v a l u e > < i n t > 1 6 6 < / i n t > < / v a l u e > < / i t e m > < i t e m > < k e y > < s t r i n g > C a t e g o r y < / s t r i n g > < / k e y > < v a l u e > < i n t > 1 1 6 < / i n t > < / v a l u e > < / i t e m > < i t e m > < k e y > < s t r i n g > r o w g u i d . 2 < / s t r i n g > < / k e y > < v a l u e > < i n t > 1 2 4 < / i n t > < / v a l u e > < / i t e m > < i t e m > < k e y > < s t r i n g > M o d i f i e d D a t e . 2 < / s t r i n g > < / k e y > < v a l u e > < i n t > 1 6 6 < / i n t > < / v a l u e > < / i t e m > < / C o l u m n W i d t h s > < C o l u m n D i s p l a y I n d e x > < i t e m > < k e y > < s t r i n g > P r o d u c t I D < / s t r i n g > < / k e y > < v a l u e > < i n t > 0 < / i n t > < / v a l u e > < / i t e m > < i t e m > < k e y > < s t r i n g > P r o d u c t < / s t r i n g > < / k e y > < v a l u e > < i n t > 1 < / i n t > < / v a l u e > < / i t e m > < i t e m > < k e y > < s t r i n g > P r o d u c t N u m b e r < / s t r i n g > < / k e y > < v a l u e > < i n t > 2 < / i n t > < / v a l u e > < / i t e m > < i t e m > < k e y > < s t r i n g > M a k e F l a g < / s t r i n g > < / k e y > < v a l u e > < i n t > 3 < / i n t > < / v a l u e > < / i t e m > < i t e m > < k e y > < s t r i n g > F i n i s h e d G o o d s F l a g < / s t r i n g > < / k e y > < v a l u e > < i n t > 4 < / i n t > < / v a l u e > < / i t e m > < i t e m > < k e y > < s t r i n g > C o l o r < / s t r i n g > < / k e y > < v a l u e > < i n t > 5 < / i n t > < / v a l u e > < / i t e m > < i t e m > < k e y > < s t r i n g > S a f e t y S t o c k L e v e l < / s t r i n g > < / k e y > < v a l u e > < i n t > 6 < / i n t > < / v a l u e > < / i t e m > < i t e m > < k e y > < s t r i n g > R e o r d e r P o i n t < / s t r i n g > < / k e y > < v a l u e > < i n t > 7 < / i n t > < / v a l u e > < / i t e m > < i t e m > < k e y > < s t r i n g > S t a n d a r d C o s t < / s t r i n g > < / k e y > < v a l u e > < i n t > 8 < / i n t > < / v a l u e > < / i t e m > < i t e m > < k e y > < s t r i n g > L i s t P r i c e < / s t r i n g > < / k e y > < v a l u e > < i n t > 9 < / i n t > < / v a l u e > < / i t e m > < i t e m > < k e y > < s t r i n g > S i z e < / s t r i n g > < / k e y > < v a l u e > < i n t > 1 0 < / i n t > < / v a l u e > < / i t e m > < i t e m > < k e y > < s t r i n g > S i z e U n i t M e a s u r e C o d e < / s t r i n g > < / k e y > < v a l u e > < i n t > 1 1 < / i n t > < / v a l u e > < / i t e m > < i t e m > < k e y > < s t r i n g > W e i g h t U n i t M e a s u r e C o d e < / s t r i n g > < / k e y > < v a l u e > < i n t > 1 2 < / i n t > < / v a l u e > < / i t e m > < i t e m > < k e y > < s t r i n g > W e i g h t < / s t r i n g > < / k e y > < v a l u e > < i n t > 1 3 < / i n t > < / v a l u e > < / i t e m > < i t e m > < k e y > < s t r i n g > D a y s T o M a n u f a c t u r e < / s t r i n g > < / k e y > < v a l u e > < i n t > 1 4 < / i n t > < / v a l u e > < / i t e m > < i t e m > < k e y > < s t r i n g > P r o d u c t L i n e < / s t r i n g > < / k e y > < v a l u e > < i n t > 1 5 < / i n t > < / v a l u e > < / i t e m > < i t e m > < k e y > < s t r i n g > C l a s s < / s t r i n g > < / k e y > < v a l u e > < i n t > 1 6 < / i n t > < / v a l u e > < / i t e m > < i t e m > < k e y > < s t r i n g > S t y l e < / s t r i n g > < / k e y > < v a l u e > < i n t > 1 7 < / i n t > < / v a l u e > < / i t e m > < i t e m > < k e y > < s t r i n g > P r o d u c t S u b c a t e g o r y I D < / s t r i n g > < / k e y > < v a l u e > < i n t > 1 8 < / i n t > < / v a l u e > < / i t e m > < i t e m > < k e y > < s t r i n g > P r o d u c t M o d e l I D < / s t r i n g > < / k e y > < v a l u e > < i n t > 1 9 < / i n t > < / v a l u e > < / i t e m > < i t e m > < k e y > < s t r i n g > S e l l S t a r t D a t e < / s t r i n g > < / k e y > < v a l u e > < i n t > 2 0 < / i n t > < / v a l u e > < / i t e m > < i t e m > < k e y > < s t r i n g > S e l l E n d D a t e < / s t r i n g > < / k e y > < v a l u e > < i n t > 2 1 < / i n t > < / v a l u e > < / i t e m > < i t e m > < k e y > < s t r i n g > D i s c o n t i n u e d D a t e < / s t r i n g > < / k e y > < v a l u e > < i n t > 2 2 < / i n t > < / v a l u e > < / i t e m > < i t e m > < k e y > < s t r i n g > r o w g u i d < / s t r i n g > < / k e y > < v a l u e > < i n t > 2 3 < / i n t > < / v a l u e > < / i t e m > < i t e m > < k e y > < s t r i n g > M o d i f i e d D a t e < / s t r i n g > < / k e y > < v a l u e > < i n t > 2 4 < / i n t > < / v a l u e > < / i t e m > < i t e m > < k e y > < s t r i n g > C a t e g o r y I D < / s t r i n g > < / k e y > < v a l u e > < i n t > 2 5 < / i n t > < / v a l u e > < / i t e m > < i t e m > < k e y > < s t r i n g > S u b c a t e g o r y < / s t r i n g > < / k e y > < v a l u e > < i n t > 2 6 < / i n t > < / v a l u e > < / i t e m > < i t e m > < k e y > < s t r i n g > r o w g u i d . 1 < / s t r i n g > < / k e y > < v a l u e > < i n t > 2 7 < / i n t > < / v a l u e > < / i t e m > < i t e m > < k e y > < s t r i n g > M o d i f i e d D a t e . 1 < / s t r i n g > < / k e y > < v a l u e > < i n t > 2 8 < / i n t > < / v a l u e > < / i t e m > < i t e m > < k e y > < s t r i n g > C a t e g o r y < / s t r i n g > < / k e y > < v a l u e > < i n t > 2 9 < / i n t > < / v a l u e > < / i t e m > < i t e m > < k e y > < s t r i n g > r o w g u i d . 2 < / s t r i n g > < / k e y > < v a l u e > < i n t > 3 0 < / i n t > < / v a l u e > < / i t e m > < i t e m > < k e y > < s t r i n g > M o d i f i e d D a t e . 2 < / s t r i n g > < / k e y > < v a l u e > < i n t > 3 1 < / 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2025E96B-C1D9-4FA8-B2C0-04CCC4BDEC0B}">
  <ds:schemaRefs/>
</ds:datastoreItem>
</file>

<file path=customXml/itemProps10.xml><?xml version="1.0" encoding="utf-8"?>
<ds:datastoreItem xmlns:ds="http://schemas.openxmlformats.org/officeDocument/2006/customXml" ds:itemID="{34CB0679-D555-420E-B54C-0B252F8D0187}">
  <ds:schemaRefs/>
</ds:datastoreItem>
</file>

<file path=customXml/itemProps11.xml><?xml version="1.0" encoding="utf-8"?>
<ds:datastoreItem xmlns:ds="http://schemas.openxmlformats.org/officeDocument/2006/customXml" ds:itemID="{15947CBB-E1FD-4DA5-8899-8C9DD7725C32}">
  <ds:schemaRefs/>
</ds:datastoreItem>
</file>

<file path=customXml/itemProps12.xml><?xml version="1.0" encoding="utf-8"?>
<ds:datastoreItem xmlns:ds="http://schemas.openxmlformats.org/officeDocument/2006/customXml" ds:itemID="{8D635836-2E43-4C23-AD41-987959008F6E}">
  <ds:schemaRefs/>
</ds:datastoreItem>
</file>

<file path=customXml/itemProps13.xml><?xml version="1.0" encoding="utf-8"?>
<ds:datastoreItem xmlns:ds="http://schemas.openxmlformats.org/officeDocument/2006/customXml" ds:itemID="{D32F8518-00E0-4A5C-96F9-378C14793F1E}">
  <ds:schemaRefs/>
</ds:datastoreItem>
</file>

<file path=customXml/itemProps14.xml><?xml version="1.0" encoding="utf-8"?>
<ds:datastoreItem xmlns:ds="http://schemas.openxmlformats.org/officeDocument/2006/customXml" ds:itemID="{FC3B1D19-3DDA-4A01-BE56-EF1A7317FEFF}">
  <ds:schemaRefs>
    <ds:schemaRef ds:uri="http://schemas.microsoft.com/DataMashup"/>
  </ds:schemaRefs>
</ds:datastoreItem>
</file>

<file path=customXml/itemProps15.xml><?xml version="1.0" encoding="utf-8"?>
<ds:datastoreItem xmlns:ds="http://schemas.openxmlformats.org/officeDocument/2006/customXml" ds:itemID="{63076E9A-68C1-4EC9-94B3-5D7DB35EBFB1}">
  <ds:schemaRefs/>
</ds:datastoreItem>
</file>

<file path=customXml/itemProps16.xml><?xml version="1.0" encoding="utf-8"?>
<ds:datastoreItem xmlns:ds="http://schemas.openxmlformats.org/officeDocument/2006/customXml" ds:itemID="{B810E2E1-629F-42E8-B616-D8CA7B4E1A8A}">
  <ds:schemaRefs/>
</ds:datastoreItem>
</file>

<file path=customXml/itemProps17.xml><?xml version="1.0" encoding="utf-8"?>
<ds:datastoreItem xmlns:ds="http://schemas.openxmlformats.org/officeDocument/2006/customXml" ds:itemID="{1067D47E-BF20-4088-ABF0-B49BF6E3E0F9}">
  <ds:schemaRefs/>
</ds:datastoreItem>
</file>

<file path=customXml/itemProps18.xml><?xml version="1.0" encoding="utf-8"?>
<ds:datastoreItem xmlns:ds="http://schemas.openxmlformats.org/officeDocument/2006/customXml" ds:itemID="{8D8B247A-39E2-467B-93FE-4E3079C501C4}">
  <ds:schemaRefs/>
</ds:datastoreItem>
</file>

<file path=customXml/itemProps19.xml><?xml version="1.0" encoding="utf-8"?>
<ds:datastoreItem xmlns:ds="http://schemas.openxmlformats.org/officeDocument/2006/customXml" ds:itemID="{0FF27F18-895D-4F42-A45D-98289411493E}">
  <ds:schemaRefs/>
</ds:datastoreItem>
</file>

<file path=customXml/itemProps2.xml><?xml version="1.0" encoding="utf-8"?>
<ds:datastoreItem xmlns:ds="http://schemas.openxmlformats.org/officeDocument/2006/customXml" ds:itemID="{021BE88C-7168-4791-916A-EC8438A19F02}">
  <ds:schemaRefs/>
</ds:datastoreItem>
</file>

<file path=customXml/itemProps3.xml><?xml version="1.0" encoding="utf-8"?>
<ds:datastoreItem xmlns:ds="http://schemas.openxmlformats.org/officeDocument/2006/customXml" ds:itemID="{7F696427-ABA5-4C58-939B-FE994EADAE08}">
  <ds:schemaRefs/>
</ds:datastoreItem>
</file>

<file path=customXml/itemProps4.xml><?xml version="1.0" encoding="utf-8"?>
<ds:datastoreItem xmlns:ds="http://schemas.openxmlformats.org/officeDocument/2006/customXml" ds:itemID="{E7F79519-AE71-4DCB-B9DC-E015A5DD8030}">
  <ds:schemaRefs/>
</ds:datastoreItem>
</file>

<file path=customXml/itemProps5.xml><?xml version="1.0" encoding="utf-8"?>
<ds:datastoreItem xmlns:ds="http://schemas.openxmlformats.org/officeDocument/2006/customXml" ds:itemID="{802906F5-EE83-4784-9E82-F5C61837845F}">
  <ds:schemaRefs/>
</ds:datastoreItem>
</file>

<file path=customXml/itemProps6.xml><?xml version="1.0" encoding="utf-8"?>
<ds:datastoreItem xmlns:ds="http://schemas.openxmlformats.org/officeDocument/2006/customXml" ds:itemID="{94B20049-9539-4A79-89E4-61AEC732894E}">
  <ds:schemaRefs/>
</ds:datastoreItem>
</file>

<file path=customXml/itemProps7.xml><?xml version="1.0" encoding="utf-8"?>
<ds:datastoreItem xmlns:ds="http://schemas.openxmlformats.org/officeDocument/2006/customXml" ds:itemID="{DF03B661-DFA5-4D35-A9B4-61523DC7B69D}">
  <ds:schemaRefs/>
</ds:datastoreItem>
</file>

<file path=customXml/itemProps8.xml><?xml version="1.0" encoding="utf-8"?>
<ds:datastoreItem xmlns:ds="http://schemas.openxmlformats.org/officeDocument/2006/customXml" ds:itemID="{730ABA36-AB45-4E9B-BDA5-58CE0B4923A2}">
  <ds:schemaRefs/>
</ds:datastoreItem>
</file>

<file path=customXml/itemProps9.xml><?xml version="1.0" encoding="utf-8"?>
<ds:datastoreItem xmlns:ds="http://schemas.openxmlformats.org/officeDocument/2006/customXml" ds:itemID="{619B92D6-7DAD-4853-B123-16DE4890E5B3}">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pivottables</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Hager Hamed</dc:creator>
  <cp:lastModifiedBy>Hager Hamed</cp:lastModifiedBy>
  <dcterms:created xsi:type="dcterms:W3CDTF">2025-06-02T21:28:57Z</dcterms:created>
  <dcterms:modified xsi:type="dcterms:W3CDTF">2025-06-08T02:18:27Z</dcterms:modified>
</cp:coreProperties>
</file>